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bd5bff844865feb/obras/1958JUI/Revisão final Memória de cálculos/"/>
    </mc:Choice>
  </mc:AlternateContent>
  <xr:revisionPtr revIDLastSave="16" documentId="13_ncr:1_{D63F8235-BC2B-4959-90CA-4D81B85750D1}" xr6:coauthVersionLast="47" xr6:coauthVersionMax="47" xr10:uidLastSave="{1650094C-83F0-4EF6-AAC6-B9476A6A097A}"/>
  <bookViews>
    <workbookView xWindow="-120" yWindow="-120" windowWidth="25440" windowHeight="15390" xr2:uid="{00000000-000D-0000-FFFF-FFFF00000000}"/>
  </bookViews>
  <sheets>
    <sheet name="GERAL" sheetId="4" r:id="rId1"/>
    <sheet name="PRAÇA" sheetId="1" r:id="rId2"/>
    <sheet name="SUBESTAÇÃO" sheetId="2" r:id="rId3"/>
    <sheet name="PALCO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3" i="4" l="1"/>
  <c r="D31" i="4"/>
  <c r="D32" i="4"/>
  <c r="E55" i="1" l="1"/>
  <c r="E60" i="1"/>
  <c r="E66" i="1"/>
  <c r="E68" i="1"/>
  <c r="E73" i="1"/>
  <c r="E75" i="1"/>
  <c r="E80" i="1"/>
  <c r="D100" i="4"/>
  <c r="D95" i="4"/>
  <c r="D94" i="4"/>
  <c r="D93" i="4"/>
  <c r="D92" i="4"/>
  <c r="D91" i="4"/>
  <c r="D90" i="4"/>
  <c r="D57" i="4"/>
  <c r="D56" i="4"/>
  <c r="D54" i="4"/>
  <c r="D53" i="4"/>
  <c r="D51" i="4"/>
  <c r="D50" i="4"/>
  <c r="D48" i="4"/>
  <c r="D46" i="4"/>
  <c r="D45" i="4"/>
  <c r="D44" i="4"/>
  <c r="D43" i="4"/>
  <c r="D42" i="4"/>
  <c r="D41" i="4"/>
  <c r="D40" i="4"/>
  <c r="D37" i="4"/>
  <c r="D39" i="4"/>
  <c r="D38" i="4"/>
  <c r="D36" i="4"/>
  <c r="D34" i="4"/>
  <c r="D33" i="4"/>
  <c r="D30" i="4"/>
  <c r="D29" i="4"/>
  <c r="D28" i="4"/>
  <c r="D26" i="4"/>
  <c r="D25" i="4"/>
  <c r="D24" i="4"/>
  <c r="D23" i="4"/>
  <c r="D12" i="4"/>
  <c r="D21" i="4"/>
  <c r="D20" i="4"/>
  <c r="D19" i="4"/>
  <c r="D18" i="4"/>
  <c r="D17" i="4"/>
  <c r="D16" i="4"/>
  <c r="D15" i="4"/>
  <c r="D14" i="4"/>
  <c r="D13" i="4"/>
  <c r="D11" i="4"/>
  <c r="D10" i="4"/>
  <c r="D9" i="4"/>
  <c r="D88" i="4"/>
  <c r="D83" i="4"/>
  <c r="D81" i="4"/>
  <c r="D76" i="4"/>
  <c r="D74" i="4"/>
  <c r="D68" i="4"/>
  <c r="E44" i="2"/>
  <c r="E54" i="3"/>
  <c r="E50" i="3"/>
  <c r="J44" i="2" l="1"/>
  <c r="D96" i="4"/>
</calcChain>
</file>

<file path=xl/sharedStrings.xml><?xml version="1.0" encoding="utf-8"?>
<sst xmlns="http://schemas.openxmlformats.org/spreadsheetml/2006/main" count="1252" uniqueCount="362">
  <si>
    <t>Item</t>
  </si>
  <si>
    <t>Descrição</t>
  </si>
  <si>
    <t>Unidade</t>
  </si>
  <si>
    <t>Quantidade</t>
  </si>
  <si>
    <t>Memorial de calculo</t>
  </si>
  <si>
    <t>1.1</t>
  </si>
  <si>
    <t>Padrão CEMIG</t>
  </si>
  <si>
    <t>1.1.1</t>
  </si>
  <si>
    <t>1.1.1.1</t>
  </si>
  <si>
    <t>Abraçadeira Nylon 203mm</t>
  </si>
  <si>
    <t>pç</t>
  </si>
  <si>
    <t>-</t>
  </si>
  <si>
    <t>1.1.1.2</t>
  </si>
  <si>
    <t>Cabo Nu de cobre 70mm²</t>
  </si>
  <si>
    <t>m</t>
  </si>
  <si>
    <t>p/ aterramento</t>
  </si>
  <si>
    <t>Cabo Nu de cobre 10mm²</t>
  </si>
  <si>
    <t>1.1.1.3</t>
  </si>
  <si>
    <t>1.1.1.4</t>
  </si>
  <si>
    <t>Poste de aço tipo PC3</t>
  </si>
  <si>
    <t>un</t>
  </si>
  <si>
    <t>1.1.1.5</t>
  </si>
  <si>
    <t>1.1.1.6</t>
  </si>
  <si>
    <t>1.1.1.7</t>
  </si>
  <si>
    <t>1.1.1.8</t>
  </si>
  <si>
    <t>1.1.1.9</t>
  </si>
  <si>
    <t>1.1.1.10</t>
  </si>
  <si>
    <t>Caixa tipo "MB200-Light"</t>
  </si>
  <si>
    <t>Caixa tipo "CM2"</t>
  </si>
  <si>
    <t>Caixa tipo "CM1"</t>
  </si>
  <si>
    <t>caixa de barramento geral</t>
  </si>
  <si>
    <t>seguindo as exigências mínimas da NBR 8451</t>
  </si>
  <si>
    <t>Isolador Roldana 600V</t>
  </si>
  <si>
    <t>sendo de porcelana vidrada</t>
  </si>
  <si>
    <t>Haste de aterramento galvanizada</t>
  </si>
  <si>
    <t>Haste Copperweld</t>
  </si>
  <si>
    <t>Conector tipo "GAR"</t>
  </si>
  <si>
    <t>p/ haste de aterramento</t>
  </si>
  <si>
    <t>Caixa de passagem (10x10x5)cm</t>
  </si>
  <si>
    <t>h=30cm p/ TV e TEL</t>
  </si>
  <si>
    <t>1.1.1.11</t>
  </si>
  <si>
    <t>1.1.2</t>
  </si>
  <si>
    <t>1.1.2.1</t>
  </si>
  <si>
    <t>Caixa PVC 4x2"</t>
  </si>
  <si>
    <t>Caixa PVC 4x4"</t>
  </si>
  <si>
    <t>1.1.2.2</t>
  </si>
  <si>
    <t>1.1.2.3</t>
  </si>
  <si>
    <t>1.1.2.4</t>
  </si>
  <si>
    <t>Caixa SPE-2703S (17x18x7,5)cm</t>
  </si>
  <si>
    <t>medição 50A Bipolar - iluminação praça</t>
  </si>
  <si>
    <t>medição 200A Tripolar - Geral</t>
  </si>
  <si>
    <t>conjunto de 4 tomadas p/ food truck protegida por concreto</t>
  </si>
  <si>
    <t>fabricante Fibrometal</t>
  </si>
  <si>
    <t>Poste tipo Rubi</t>
  </si>
  <si>
    <t>Interruptor Fotocélula</t>
  </si>
  <si>
    <t>Iluminação praça</t>
  </si>
  <si>
    <t>1.1.3</t>
  </si>
  <si>
    <t>1.1.3.1</t>
  </si>
  <si>
    <t>Luminária LED 56W</t>
  </si>
  <si>
    <t>p/ poste tipo Rubi</t>
  </si>
  <si>
    <t>Luminária LED 40W</t>
  </si>
  <si>
    <t>Luminária LED 20W</t>
  </si>
  <si>
    <t>Fita LED 20W</t>
  </si>
  <si>
    <t>1.1.3.2</t>
  </si>
  <si>
    <t>1.1.3.3</t>
  </si>
  <si>
    <t>1.1.3.4</t>
  </si>
  <si>
    <t>1.1.3.5</t>
  </si>
  <si>
    <t>Elétrica - Entrada de Energia</t>
  </si>
  <si>
    <t>Elétrica - Acessórios p/ eletrodutos</t>
  </si>
  <si>
    <t>Elétrica - Iluminação</t>
  </si>
  <si>
    <t>1.1.4</t>
  </si>
  <si>
    <t>1.1.4.1</t>
  </si>
  <si>
    <t>p / Quadro de distribuição 1 - QD1</t>
  </si>
  <si>
    <t>Elétrica - Quadros de Distribuição</t>
  </si>
  <si>
    <t>1.1.4.2</t>
  </si>
  <si>
    <t>1.1.4.3</t>
  </si>
  <si>
    <t>1.1.4.4</t>
  </si>
  <si>
    <t>1.1.4.5</t>
  </si>
  <si>
    <t>1.1.1.12</t>
  </si>
  <si>
    <t>Caixa de aterramento (30x30x30)cm</t>
  </si>
  <si>
    <t>p/ iluminação de estátua em praça</t>
  </si>
  <si>
    <t xml:space="preserve">instalados internamente nas edificações </t>
  </si>
  <si>
    <t>Barramento 3/4 x 1/8"</t>
  </si>
  <si>
    <t>Barramento 1/16 x 3/8"</t>
  </si>
  <si>
    <t>Chapa metálica para 50 disjuntores</t>
  </si>
  <si>
    <t>Disjuntores termomagnético tripolar 200A</t>
  </si>
  <si>
    <t>Disjuntores termomagnético tripolar 50A</t>
  </si>
  <si>
    <t>p/ QD1 e medição geral</t>
  </si>
  <si>
    <t>1.1.4.6</t>
  </si>
  <si>
    <t>1.1.4.7</t>
  </si>
  <si>
    <t>1.1.4.8</t>
  </si>
  <si>
    <t>1.1.4.9</t>
  </si>
  <si>
    <t>1.1.4.10</t>
  </si>
  <si>
    <t>1.1.4.11</t>
  </si>
  <si>
    <t>Disjuntores termomagnético bipolar 50A</t>
  </si>
  <si>
    <t>p / QD4 e medição separada de iluminação da praça</t>
  </si>
  <si>
    <t>Disjuntores termomagnético bipolar 32A</t>
  </si>
  <si>
    <t>Disjuntores termomagnético bipolar 25A</t>
  </si>
  <si>
    <t>Disjuntores termomagnético bipolar 20A</t>
  </si>
  <si>
    <t>Disjuntores termomagnético unipolar 20A</t>
  </si>
  <si>
    <t>Disjuntores DR bipolar 25A 30mA</t>
  </si>
  <si>
    <t>Disjuntores DR bipolar 63A 30mA</t>
  </si>
  <si>
    <t>p /  food truck</t>
  </si>
  <si>
    <t>p /  iluminação externa da praça</t>
  </si>
  <si>
    <t>Disjuntores DR bipolar 40A 30mA</t>
  </si>
  <si>
    <t>p /  chuveiros do palco</t>
  </si>
  <si>
    <t>circuitos de uso geral e iluminação</t>
  </si>
  <si>
    <t>1.1.5</t>
  </si>
  <si>
    <t>PRAÇA GERAL</t>
  </si>
  <si>
    <t>PALCO</t>
  </si>
  <si>
    <t>Elétrica -Aterramento</t>
  </si>
  <si>
    <t>3,3 * 1,1(acrescimo de 10%) = 3,63m</t>
  </si>
  <si>
    <t>Caixa PVC 3x3" octogonal</t>
  </si>
  <si>
    <t xml:space="preserve">p / iluminação </t>
  </si>
  <si>
    <t>Chapa metálica para 32 disjuntores</t>
  </si>
  <si>
    <t>Luminária LED 20W (arandela)</t>
  </si>
  <si>
    <t>Elétrica - Eletroduto PVC flexível</t>
  </si>
  <si>
    <t>1.1.5.1</t>
  </si>
  <si>
    <t>Elétrica - Eletroduto Rígido Metálico Leve</t>
  </si>
  <si>
    <t>Eletroduto 1"</t>
  </si>
  <si>
    <t>Eletroduto 3/4"</t>
  </si>
  <si>
    <t>1.1.5.2</t>
  </si>
  <si>
    <t>135,00 * 1,1 (acescimo de 10%) = 148,5 m</t>
  </si>
  <si>
    <t>21,4 * 1,1 (acescimo de 10%) = 23,54m</t>
  </si>
  <si>
    <t>1.1.6</t>
  </si>
  <si>
    <t>1.1.6.1</t>
  </si>
  <si>
    <t>12,4 * 1,1 (acescimo de 10%) = 13,64 m</t>
  </si>
  <si>
    <t>1.1.7</t>
  </si>
  <si>
    <t>1.1.7.1</t>
  </si>
  <si>
    <t>Elétrica - Dispositivo Elétrico</t>
  </si>
  <si>
    <t>Interruptor simples - 1 tecla</t>
  </si>
  <si>
    <t>Interruptor simples - 2 teclas</t>
  </si>
  <si>
    <t>Interruptor simples - 3 teclas</t>
  </si>
  <si>
    <t>Tomada hexagonal dupla 2P+T 20A</t>
  </si>
  <si>
    <t>Tomada hexagonal 2P+T 20A</t>
  </si>
  <si>
    <t>1.1.7.2</t>
  </si>
  <si>
    <t>1.1.7.3</t>
  </si>
  <si>
    <t>1.1.7.4</t>
  </si>
  <si>
    <t>1.1.7.5</t>
  </si>
  <si>
    <t>Placa p/ 1 função</t>
  </si>
  <si>
    <t>Placa p/ 2 funções</t>
  </si>
  <si>
    <t>1.1.7.6</t>
  </si>
  <si>
    <t>1.1.7.7</t>
  </si>
  <si>
    <t>Placa cega</t>
  </si>
  <si>
    <t>1.1.7.8</t>
  </si>
  <si>
    <t>Elétrica - Fio Unipolar (cobre)</t>
  </si>
  <si>
    <t>2.5 mm² - Amarelo</t>
  </si>
  <si>
    <t>2.5 mm² - Azul claro</t>
  </si>
  <si>
    <t>2.5 mm² - Branco</t>
  </si>
  <si>
    <t>2.5 mm² - Preto</t>
  </si>
  <si>
    <t>2.5 mm² - Verde-amarelo</t>
  </si>
  <si>
    <t>2.5 mm² - Vermelho</t>
  </si>
  <si>
    <t>Total</t>
  </si>
  <si>
    <t>1.1.8</t>
  </si>
  <si>
    <t>1.1.8.1</t>
  </si>
  <si>
    <t>1.1.8.2</t>
  </si>
  <si>
    <t>1.1.8.3</t>
  </si>
  <si>
    <t>1.1.8.4</t>
  </si>
  <si>
    <t>1.1.8.5</t>
  </si>
  <si>
    <t>1.1.8.6</t>
  </si>
  <si>
    <t>6 mm² - Preto</t>
  </si>
  <si>
    <t>6 mm² - Verde-amarelo</t>
  </si>
  <si>
    <t>6 mm² - Vermelho</t>
  </si>
  <si>
    <t>1.1.8.7</t>
  </si>
  <si>
    <t>1.1.8.8</t>
  </si>
  <si>
    <t>1.1.8.9</t>
  </si>
  <si>
    <t>Elétrica - Luminária e acessórios</t>
  </si>
  <si>
    <t>Soquete - base E 27</t>
  </si>
  <si>
    <t>15,8 * 1,1 (acescimo de 10%) = 17,38 m</t>
  </si>
  <si>
    <t>92,9* 1,1 (acescimo de 10%) = 102,,19 m</t>
  </si>
  <si>
    <t>240,8* 1,1 (acescimo de 10%) = 264,88 m</t>
  </si>
  <si>
    <t>153,8 * 1,1 (acescimo de 10%) = 169,18 m</t>
  </si>
  <si>
    <t>15,6 * 1,1 (acescimo de 10%) = 17,16 m</t>
  </si>
  <si>
    <t>72,00 * 1,1 (acescimo de 10%) = 79,20 m</t>
  </si>
  <si>
    <t>SUBESTAÇÃO</t>
  </si>
  <si>
    <t>DPS - 175 V - 8 KA</t>
  </si>
  <si>
    <t>Barramento Geral</t>
  </si>
  <si>
    <t>2,3 * 1,1(acrescimo de 10%) = 2,53m</t>
  </si>
  <si>
    <t>Interruptor paralela - 1 tecla</t>
  </si>
  <si>
    <t>p / iluminação teto</t>
  </si>
  <si>
    <t>112,00 * 1,1 (acescimo de 10%) = 123,20 m</t>
  </si>
  <si>
    <t>96,6* 1,1 (acescimo de 10%) = 106,26 m</t>
  </si>
  <si>
    <t>135,9* 1,1 (acescimo de 10%) = 149,49 m</t>
  </si>
  <si>
    <t>48,6 * 1,1 (acescimo de 10%) = 53,46 m</t>
  </si>
  <si>
    <t>33,00 * 1,1 (acescimo de 10%) = 36,30 m</t>
  </si>
  <si>
    <t>95,20 * 1,1 (acescimo de 10%) = 104,72 m</t>
  </si>
  <si>
    <t>69,1 * 1,1 (acescimo de 10%) = 76,01 m</t>
  </si>
  <si>
    <t>p / iluminação externa praça</t>
  </si>
  <si>
    <t>p / interruptores fotocélulas</t>
  </si>
  <si>
    <t>Elétrica - FG enterrado com proteção mínima</t>
  </si>
  <si>
    <t>Leito metálico 110x20mm</t>
  </si>
  <si>
    <t>Leito metálico 50x20mm</t>
  </si>
  <si>
    <t>1.1.6.2</t>
  </si>
  <si>
    <t>diametro minimo exigido p / trecho</t>
  </si>
  <si>
    <t>22,3 * 1,1(acrescimo de 10%) = 24,53m</t>
  </si>
  <si>
    <t>232,00 * 1,1 (acescimo de 10%) = 255,20 m</t>
  </si>
  <si>
    <t>p / Quadro de distribuição 4 - QD4</t>
  </si>
  <si>
    <t>Refletor LED 30W</t>
  </si>
  <si>
    <t>1.1.9</t>
  </si>
  <si>
    <t>1.1.9.1</t>
  </si>
  <si>
    <t>1.1.9.2</t>
  </si>
  <si>
    <t>1.1.9.3</t>
  </si>
  <si>
    <t>1.1.9.4</t>
  </si>
  <si>
    <t>1.1.9.5</t>
  </si>
  <si>
    <t>1.1.9.6</t>
  </si>
  <si>
    <t>1.1.9.7</t>
  </si>
  <si>
    <t>1.1.9.8</t>
  </si>
  <si>
    <t>1.1.9.9</t>
  </si>
  <si>
    <t>2544,70* 1,1 (acescimo de 10%) = 2799,17 m</t>
  </si>
  <si>
    <t>13,1* 1,1 (acescimo de 10%) = 14,41 m</t>
  </si>
  <si>
    <t>15,80 * 1,1 (acescimo de 10%) = 17,38 m</t>
  </si>
  <si>
    <t>8,3 * 1,1 (acescimo de 10%) = 9,13 m</t>
  </si>
  <si>
    <t>4 mm² - Branco</t>
  </si>
  <si>
    <t>4 mm² - Preto</t>
  </si>
  <si>
    <t>4 mm² - Verde-amarelo</t>
  </si>
  <si>
    <t>4 mm² - Vermelho</t>
  </si>
  <si>
    <t>1837,00 * 1,1 (acescimo de 10%) = 2020,70 m</t>
  </si>
  <si>
    <t>1934,6 * 1,1 (acescimo de 10%) = 2128,06 m</t>
  </si>
  <si>
    <t>424,2 * 1,1 (acescimo de 10%) = 466,62 m</t>
  </si>
  <si>
    <t>1625,8 * 1,1 (acescimo de 10%) = 1788,38 m</t>
  </si>
  <si>
    <t>Elétrica -Cabo Unipolar (cobre) - 0,6/1kV</t>
  </si>
  <si>
    <t>10 mm² - Azul claro</t>
  </si>
  <si>
    <t>10 mm² - Branco</t>
  </si>
  <si>
    <t>10 mm² - Preto</t>
  </si>
  <si>
    <t>10 mm² - Vermelho</t>
  </si>
  <si>
    <t>18,10 * 1,1 (acescimo de 10%) = 19,91 m</t>
  </si>
  <si>
    <t>16 mm² - Verde-amarelo</t>
  </si>
  <si>
    <t>102,10 * 1,1 (acescimo de 10%) = 112,31 m</t>
  </si>
  <si>
    <t>25 mm² - Azul claro</t>
  </si>
  <si>
    <t>25 mm² - Branco</t>
  </si>
  <si>
    <t>25 mm² - Preto</t>
  </si>
  <si>
    <t>25 mm² - Vermelho</t>
  </si>
  <si>
    <t>1.1.9.10</t>
  </si>
  <si>
    <t>1.1.9.11</t>
  </si>
  <si>
    <t>1.1.9.12</t>
  </si>
  <si>
    <t>1.1.9.13</t>
  </si>
  <si>
    <t>1.1.9.14</t>
  </si>
  <si>
    <t>1.1.9.15</t>
  </si>
  <si>
    <t>1.1.9.16</t>
  </si>
  <si>
    <t>1.1.9.17</t>
  </si>
  <si>
    <t>1.1.9.18</t>
  </si>
  <si>
    <t>19,2 * 1,1 (acescimo de 10%) = 21,12 m</t>
  </si>
  <si>
    <t>70 mm² - Verde-amarelo</t>
  </si>
  <si>
    <t>10 mm² - Verde-amarelo</t>
  </si>
  <si>
    <t>1.1.9.19</t>
  </si>
  <si>
    <t>120 mm² - Azul claro</t>
  </si>
  <si>
    <t>120 mm² - Branco</t>
  </si>
  <si>
    <t>120 mm² - Preto</t>
  </si>
  <si>
    <t>120 mm² - Vermelho</t>
  </si>
  <si>
    <t>1.1.9.20</t>
  </si>
  <si>
    <t>1.1.9.21</t>
  </si>
  <si>
    <t>1.1.9.22</t>
  </si>
  <si>
    <t>Interruptor 2 simples &amp; 1 paralela - 3 teclas</t>
  </si>
  <si>
    <t>Ref. Planilha</t>
  </si>
  <si>
    <t>3.12.1</t>
  </si>
  <si>
    <t>3.12.3</t>
  </si>
  <si>
    <t>3.12.5</t>
  </si>
  <si>
    <t>3.12.6</t>
  </si>
  <si>
    <t>3.12.4</t>
  </si>
  <si>
    <t>3.12.7</t>
  </si>
  <si>
    <t>3.12.8</t>
  </si>
  <si>
    <t>3.12.27</t>
  </si>
  <si>
    <t>3.12.11</t>
  </si>
  <si>
    <t>3.12.16</t>
  </si>
  <si>
    <t>3.12.15</t>
  </si>
  <si>
    <t>3.12.13</t>
  </si>
  <si>
    <t>3.12.14</t>
  </si>
  <si>
    <t>Cabo de cobre Nú 16mm²- 7 fios</t>
  </si>
  <si>
    <t>3.12.10</t>
  </si>
  <si>
    <t>p / QD3 - quadros palco</t>
  </si>
  <si>
    <t>3.12.33</t>
  </si>
  <si>
    <t>3.12.32</t>
  </si>
  <si>
    <t>3.12.35</t>
  </si>
  <si>
    <t>3.12.39</t>
  </si>
  <si>
    <t>3.12.40</t>
  </si>
  <si>
    <t>3.12.38</t>
  </si>
  <si>
    <t>3.12.20</t>
  </si>
  <si>
    <t>3.12.21</t>
  </si>
  <si>
    <t>3.12.22</t>
  </si>
  <si>
    <t>3.12.26</t>
  </si>
  <si>
    <t>3.12.24</t>
  </si>
  <si>
    <t>3.12.25</t>
  </si>
  <si>
    <t>3.12.23</t>
  </si>
  <si>
    <t>3.12.55</t>
  </si>
  <si>
    <t>3.12.18</t>
  </si>
  <si>
    <t>3.12.19</t>
  </si>
  <si>
    <t>3.12.34</t>
  </si>
  <si>
    <t>3.12.31</t>
  </si>
  <si>
    <t>3.12.30</t>
  </si>
  <si>
    <t>3.12.29</t>
  </si>
  <si>
    <t>3.12.42</t>
  </si>
  <si>
    <t>3.12.43</t>
  </si>
  <si>
    <t>3.12.46</t>
  </si>
  <si>
    <t>3.12.47</t>
  </si>
  <si>
    <t>3.12.48</t>
  </si>
  <si>
    <t>3.12.49</t>
  </si>
  <si>
    <t>3.12.50</t>
  </si>
  <si>
    <t>3.12.52</t>
  </si>
  <si>
    <t>3.12.54</t>
  </si>
  <si>
    <t>GERAL</t>
  </si>
  <si>
    <t>Cabo Nú de cobre 16mm²</t>
  </si>
  <si>
    <t>1.1.1.13</t>
  </si>
  <si>
    <t>1.1.3.6</t>
  </si>
  <si>
    <t>p/ iluminação</t>
  </si>
  <si>
    <t>Luminária LED 20W (arandela ou teto)</t>
  </si>
  <si>
    <t>p / Quadro de distribuições - QD's</t>
  </si>
  <si>
    <t>1.1.10</t>
  </si>
  <si>
    <t>Telecom - Telefonia</t>
  </si>
  <si>
    <t>3.12.58</t>
  </si>
  <si>
    <t>1.1.10.1</t>
  </si>
  <si>
    <t>LETRODUTO LEVE 3/4"</t>
  </si>
  <si>
    <t>3.12.59</t>
  </si>
  <si>
    <t>1.1.10.2</t>
  </si>
  <si>
    <t>ELETRODUTO LEVE 1"</t>
  </si>
  <si>
    <t>3.12.60</t>
  </si>
  <si>
    <t>1.1.10.3</t>
  </si>
  <si>
    <t>CANALETA METÁLICA 110X20mm COM DIVISÓRIAS</t>
  </si>
  <si>
    <t>3.12.61</t>
  </si>
  <si>
    <t>1.1.10.4</t>
  </si>
  <si>
    <t>CAIXA PVC 2X4</t>
  </si>
  <si>
    <t>3.12.62</t>
  </si>
  <si>
    <t>1.1.10.5</t>
  </si>
  <si>
    <t>CAIXA PVC 4X4</t>
  </si>
  <si>
    <t>3.12.63</t>
  </si>
  <si>
    <t>1.1.10.6</t>
  </si>
  <si>
    <t>PLACA PARA 2 FUNÇÕES</t>
  </si>
  <si>
    <t>3.12.64</t>
  </si>
  <si>
    <t>1.1.10.7</t>
  </si>
  <si>
    <t>OMADA CABO COAXIAL</t>
  </si>
  <si>
    <t>3.12.65</t>
  </si>
  <si>
    <t>1.1.10.8</t>
  </si>
  <si>
    <t>TOMADA RJ11</t>
  </si>
  <si>
    <t>3.12.66</t>
  </si>
  <si>
    <t>1.1.10.9</t>
  </si>
  <si>
    <t>TOMADA RJ45</t>
  </si>
  <si>
    <t>INSTALAÇÕES ELÉTRICAS DO PALCO</t>
  </si>
  <si>
    <t>INSTALAÇÕES ELÉTRICAS DA SUBESTAÇÃO</t>
  </si>
  <si>
    <t>INSTALAÇÕES ELÉTRICAS DA PRAÇA</t>
  </si>
  <si>
    <t>INSTALAÇÕES ELÉTRICAS GERAIS</t>
  </si>
  <si>
    <t>TODAS AS PRANCHAS / DETALHES</t>
  </si>
  <si>
    <t>Localização</t>
  </si>
  <si>
    <t>INTERNA A SUBESTAÇÃO - VER PRANCHA 01</t>
  </si>
  <si>
    <t>EXTERNA A SUBESTAÇÃO - VER DETALHE DE ENTRADA DE ENERGIA EM PRANCHA 01</t>
  </si>
  <si>
    <t>EXTERNA AS EDIFICAÇÕES - VER PRANCHA 01</t>
  </si>
  <si>
    <t>INTERNA A SUBESTAÇÃO - VER PRANCHA 02</t>
  </si>
  <si>
    <t>INTERNA AO PALCO - VER PRANCHA 02</t>
  </si>
  <si>
    <t>VER PRANCHA 01 E 02</t>
  </si>
  <si>
    <t>VER PRANCHA 01 E 03</t>
  </si>
  <si>
    <t xml:space="preserve">INTERNAMENTE AS EDIFICAÇÕES (SUBESTAÇÃO E PALCO) - VER DIAGRAMAS UNIFILARES NAS PRANCHAS 01 E 02 </t>
  </si>
  <si>
    <t xml:space="preserve">INTERNAMENTE AS EDIFICAÇÕES (SUBESTAÇÃO E PALCO) - VER PRANCHAS 01 E 02 </t>
  </si>
  <si>
    <t>RAMAIS ALIMENTADORES DOS QUADROS DE DISTRIBUIÇÃO AO LONGO DA PRAÇA - VER CAMINHO EM PRANCHA 01</t>
  </si>
  <si>
    <t>ALIMENTAÇÃO DE CIRCUITOS DOS QUADROA QD1 E QD4 AO LONGO DA PRAÇA - VER CAMINHO EM PRANCHA 01</t>
  </si>
  <si>
    <t>ALIMENTAÇÃO DE CIRCUITOS TERMINAIS DAS EDIFICAÇÕES - VER CAMINHO EM PRANCHA 02</t>
  </si>
  <si>
    <t>INTERNAMENTE AS EDIFICAÇÕES COM ALIMENTAÇÃO PELO PISO DAS PRAÇA - VER PROJETO DE TELEFONIA</t>
  </si>
  <si>
    <t>somatório geral (Software QiBuilder Elétrico da AltoQI)</t>
  </si>
  <si>
    <t>LUMINÁRIA DE PISO OPUS 20W</t>
  </si>
  <si>
    <t>1.1.3.7</t>
  </si>
  <si>
    <t>em caixa 4x4" no piso para efeito UPLIGHT na praça</t>
  </si>
  <si>
    <t>3.12.9</t>
  </si>
  <si>
    <t>&lt; OK</t>
  </si>
  <si>
    <t>3.12.17</t>
  </si>
  <si>
    <t>3.12.51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</si>
</sst>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4" fontId="0" fillId="7" borderId="1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6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B2953-F9E0-4F16-8E9C-DF194692E833}">
  <dimension ref="A1:H111"/>
  <sheetViews>
    <sheetView tabSelected="1" topLeftCell="A3" zoomScale="70" zoomScaleNormal="70" workbookViewId="0">
      <selection activeCell="H11" sqref="H11"/>
    </sheetView>
  </sheetViews>
  <sheetFormatPr defaultRowHeight="15" x14ac:dyDescent="0.25"/>
  <cols>
    <col min="1" max="1" width="12.140625" style="1" customWidth="1"/>
    <col min="2" max="2" width="7.7109375" style="1" bestFit="1" customWidth="1"/>
    <col min="3" max="3" width="41.140625" style="1" bestFit="1" customWidth="1"/>
    <col min="4" max="4" width="11.5703125" style="1" bestFit="1" customWidth="1"/>
    <col min="5" max="5" width="11.42578125" style="1" bestFit="1" customWidth="1"/>
    <col min="6" max="6" width="60.7109375" style="1" bestFit="1" customWidth="1"/>
    <col min="7" max="7" width="53.28515625" style="1" customWidth="1"/>
    <col min="8" max="8" width="17.140625" style="1" customWidth="1"/>
    <col min="9" max="9" width="7.7109375" style="1" customWidth="1"/>
    <col min="10" max="10" width="9.140625" style="1"/>
    <col min="11" max="11" width="11.42578125" style="1" bestFit="1" customWidth="1"/>
    <col min="12" max="12" width="12.85546875" style="1" customWidth="1"/>
    <col min="13" max="15" width="9.140625" style="1"/>
    <col min="16" max="16" width="39" style="1" bestFit="1" customWidth="1"/>
    <col min="17" max="17" width="9.140625" style="1"/>
    <col min="18" max="18" width="11.42578125" style="1" bestFit="1" customWidth="1"/>
    <col min="19" max="19" width="55" style="1" bestFit="1" customWidth="1"/>
    <col min="20" max="16384" width="9.140625" style="1"/>
  </cols>
  <sheetData>
    <row r="1" spans="1:7" ht="15.75" hidden="1" thickBot="1" x14ac:dyDescent="0.3"/>
    <row r="2" spans="1:7" ht="15.75" hidden="1" thickBot="1" x14ac:dyDescent="0.3"/>
    <row r="3" spans="1:7" x14ac:dyDescent="0.25">
      <c r="A3" s="62" t="s">
        <v>299</v>
      </c>
      <c r="B3" s="63"/>
      <c r="C3" s="63"/>
      <c r="D3" s="63"/>
      <c r="E3" s="63"/>
      <c r="F3" s="63"/>
      <c r="G3" s="64"/>
    </row>
    <row r="4" spans="1:7" x14ac:dyDescent="0.25">
      <c r="A4" s="43" t="s">
        <v>253</v>
      </c>
      <c r="B4" s="44" t="s">
        <v>0</v>
      </c>
      <c r="C4" s="44" t="s">
        <v>1</v>
      </c>
      <c r="D4" s="44" t="s">
        <v>2</v>
      </c>
      <c r="E4" s="44" t="s">
        <v>3</v>
      </c>
      <c r="F4" s="44" t="s">
        <v>4</v>
      </c>
      <c r="G4" s="45" t="s">
        <v>340</v>
      </c>
    </row>
    <row r="5" spans="1:7" x14ac:dyDescent="0.25">
      <c r="A5" s="20"/>
      <c r="B5" s="3">
        <v>0</v>
      </c>
      <c r="C5" s="3"/>
      <c r="D5" s="3"/>
      <c r="E5" s="3"/>
      <c r="F5" s="3"/>
      <c r="G5" s="38"/>
    </row>
    <row r="6" spans="1:7" x14ac:dyDescent="0.25">
      <c r="A6" s="35"/>
      <c r="B6" s="4">
        <v>1</v>
      </c>
      <c r="C6" s="4"/>
      <c r="D6" s="4"/>
      <c r="E6" s="4"/>
      <c r="F6" s="4"/>
      <c r="G6" s="39"/>
    </row>
    <row r="7" spans="1:7" x14ac:dyDescent="0.25">
      <c r="A7" s="14"/>
      <c r="B7" s="5" t="s">
        <v>5</v>
      </c>
      <c r="C7" s="5" t="s">
        <v>338</v>
      </c>
      <c r="D7" s="5"/>
      <c r="E7" s="5"/>
      <c r="F7" s="5" t="s">
        <v>339</v>
      </c>
      <c r="G7" s="36"/>
    </row>
    <row r="8" spans="1:7" x14ac:dyDescent="0.25">
      <c r="A8" s="14"/>
      <c r="B8" s="5" t="s">
        <v>7</v>
      </c>
      <c r="C8" s="5" t="s">
        <v>67</v>
      </c>
      <c r="D8" s="5" t="s">
        <v>11</v>
      </c>
      <c r="E8" s="5" t="s">
        <v>11</v>
      </c>
      <c r="F8" s="5" t="s">
        <v>6</v>
      </c>
      <c r="G8" s="36"/>
    </row>
    <row r="9" spans="1:7" ht="15" customHeight="1" x14ac:dyDescent="0.25">
      <c r="A9" s="43" t="s">
        <v>254</v>
      </c>
      <c r="B9" s="44" t="s">
        <v>8</v>
      </c>
      <c r="C9" s="44" t="s">
        <v>9</v>
      </c>
      <c r="D9" s="44">
        <f>PRAÇA!E9</f>
        <v>5</v>
      </c>
      <c r="E9" s="44" t="s">
        <v>10</v>
      </c>
      <c r="F9" s="44" t="s">
        <v>11</v>
      </c>
      <c r="G9" s="57" t="s">
        <v>342</v>
      </c>
    </row>
    <row r="10" spans="1:7" x14ac:dyDescent="0.25">
      <c r="A10" s="43" t="s">
        <v>255</v>
      </c>
      <c r="B10" s="44" t="s">
        <v>12</v>
      </c>
      <c r="C10" s="44" t="s">
        <v>13</v>
      </c>
      <c r="D10" s="34">
        <f>PRAÇA!E10</f>
        <v>2.2000000000000002</v>
      </c>
      <c r="E10" s="44" t="s">
        <v>14</v>
      </c>
      <c r="F10" s="44" t="s">
        <v>15</v>
      </c>
      <c r="G10" s="57"/>
    </row>
    <row r="11" spans="1:7" x14ac:dyDescent="0.25">
      <c r="A11" s="53" t="s">
        <v>255</v>
      </c>
      <c r="B11" s="44" t="s">
        <v>17</v>
      </c>
      <c r="C11" s="44" t="s">
        <v>16</v>
      </c>
      <c r="D11" s="34">
        <f>PRAÇA!E11</f>
        <v>2.2000000000000002</v>
      </c>
      <c r="E11" s="44" t="s">
        <v>14</v>
      </c>
      <c r="F11" s="44" t="s">
        <v>15</v>
      </c>
      <c r="G11" s="57"/>
    </row>
    <row r="12" spans="1:7" x14ac:dyDescent="0.25">
      <c r="A12" s="53" t="s">
        <v>258</v>
      </c>
      <c r="B12" s="44" t="s">
        <v>18</v>
      </c>
      <c r="C12" s="44" t="s">
        <v>300</v>
      </c>
      <c r="D12" s="44">
        <f>SUBESTAÇÃO!E11+PALCO!E11</f>
        <v>5.93</v>
      </c>
      <c r="E12" s="44" t="s">
        <v>14</v>
      </c>
      <c r="F12" s="44" t="s">
        <v>15</v>
      </c>
      <c r="G12" s="57"/>
    </row>
    <row r="13" spans="1:7" x14ac:dyDescent="0.25">
      <c r="A13" s="53" t="s">
        <v>256</v>
      </c>
      <c r="B13" s="44" t="s">
        <v>21</v>
      </c>
      <c r="C13" s="44" t="s">
        <v>19</v>
      </c>
      <c r="D13" s="33">
        <f>PRAÇA!E12</f>
        <v>1</v>
      </c>
      <c r="E13" s="44" t="s">
        <v>20</v>
      </c>
      <c r="F13" s="44" t="s">
        <v>31</v>
      </c>
      <c r="G13" s="57"/>
    </row>
    <row r="14" spans="1:7" x14ac:dyDescent="0.25">
      <c r="A14" s="53" t="s">
        <v>257</v>
      </c>
      <c r="B14" s="44" t="s">
        <v>22</v>
      </c>
      <c r="C14" s="44" t="s">
        <v>27</v>
      </c>
      <c r="D14" s="44">
        <f>PRAÇA!E13</f>
        <v>1</v>
      </c>
      <c r="E14" s="44" t="s">
        <v>20</v>
      </c>
      <c r="F14" s="44" t="s">
        <v>30</v>
      </c>
      <c r="G14" s="57"/>
    </row>
    <row r="15" spans="1:7" x14ac:dyDescent="0.25">
      <c r="A15" s="53" t="s">
        <v>259</v>
      </c>
      <c r="B15" s="44" t="s">
        <v>23</v>
      </c>
      <c r="C15" s="44" t="s">
        <v>28</v>
      </c>
      <c r="D15" s="44">
        <f>PRAÇA!E14</f>
        <v>1</v>
      </c>
      <c r="E15" s="44" t="s">
        <v>20</v>
      </c>
      <c r="F15" s="44" t="s">
        <v>49</v>
      </c>
      <c r="G15" s="57"/>
    </row>
    <row r="16" spans="1:7" x14ac:dyDescent="0.25">
      <c r="A16" s="53" t="s">
        <v>260</v>
      </c>
      <c r="B16" s="44" t="s">
        <v>24</v>
      </c>
      <c r="C16" s="44" t="s">
        <v>29</v>
      </c>
      <c r="D16" s="44">
        <f>PRAÇA!E15</f>
        <v>1</v>
      </c>
      <c r="E16" s="44" t="s">
        <v>20</v>
      </c>
      <c r="F16" s="44" t="s">
        <v>50</v>
      </c>
      <c r="G16" s="57"/>
    </row>
    <row r="17" spans="1:7" x14ac:dyDescent="0.25">
      <c r="A17" s="43" t="s">
        <v>257</v>
      </c>
      <c r="B17" s="44" t="s">
        <v>25</v>
      </c>
      <c r="C17" s="44" t="s">
        <v>32</v>
      </c>
      <c r="D17" s="44">
        <f>PRAÇA!E16</f>
        <v>1</v>
      </c>
      <c r="E17" s="44" t="s">
        <v>20</v>
      </c>
      <c r="F17" s="44" t="s">
        <v>33</v>
      </c>
      <c r="G17" s="57"/>
    </row>
    <row r="18" spans="1:7" x14ac:dyDescent="0.25">
      <c r="A18" s="43" t="s">
        <v>258</v>
      </c>
      <c r="B18" s="44" t="s">
        <v>26</v>
      </c>
      <c r="C18" s="44" t="s">
        <v>79</v>
      </c>
      <c r="D18" s="44">
        <f>PRAÇA!E17+SUBESTAÇÃO!E8+PALCO!E8</f>
        <v>3</v>
      </c>
      <c r="E18" s="44" t="s">
        <v>20</v>
      </c>
      <c r="F18" s="44" t="s">
        <v>11</v>
      </c>
      <c r="G18" s="57"/>
    </row>
    <row r="19" spans="1:7" x14ac:dyDescent="0.25">
      <c r="A19" s="43" t="s">
        <v>256</v>
      </c>
      <c r="B19" s="44" t="s">
        <v>40</v>
      </c>
      <c r="C19" s="44" t="s">
        <v>34</v>
      </c>
      <c r="D19" s="44">
        <f>PRAÇA!E18+SUBESTAÇÃO!E9+PALCO!E9</f>
        <v>3</v>
      </c>
      <c r="E19" s="44" t="s">
        <v>20</v>
      </c>
      <c r="F19" s="44" t="s">
        <v>35</v>
      </c>
      <c r="G19" s="57"/>
    </row>
    <row r="20" spans="1:7" x14ac:dyDescent="0.25">
      <c r="A20" s="53" t="s">
        <v>358</v>
      </c>
      <c r="B20" s="44" t="s">
        <v>78</v>
      </c>
      <c r="C20" s="44" t="s">
        <v>36</v>
      </c>
      <c r="D20" s="44">
        <f>PRAÇA!E19+SUBESTAÇÃO!E10+PALCO!E10</f>
        <v>3</v>
      </c>
      <c r="E20" s="44" t="s">
        <v>20</v>
      </c>
      <c r="F20" s="44" t="s">
        <v>37</v>
      </c>
      <c r="G20" s="57"/>
    </row>
    <row r="21" spans="1:7" x14ac:dyDescent="0.25">
      <c r="A21" s="53" t="s">
        <v>268</v>
      </c>
      <c r="B21" s="44" t="s">
        <v>301</v>
      </c>
      <c r="C21" s="44" t="s">
        <v>38</v>
      </c>
      <c r="D21" s="44">
        <f>PRAÇA!E20</f>
        <v>2</v>
      </c>
      <c r="E21" s="44" t="s">
        <v>20</v>
      </c>
      <c r="F21" s="44" t="s">
        <v>39</v>
      </c>
      <c r="G21" s="57"/>
    </row>
    <row r="22" spans="1:7" ht="15" customHeight="1" x14ac:dyDescent="0.25">
      <c r="A22" s="14"/>
      <c r="B22" s="5" t="s">
        <v>41</v>
      </c>
      <c r="C22" s="5" t="s">
        <v>68</v>
      </c>
      <c r="D22" s="5" t="s">
        <v>11</v>
      </c>
      <c r="E22" s="5" t="s">
        <v>11</v>
      </c>
      <c r="F22" s="5" t="s">
        <v>11</v>
      </c>
      <c r="G22" s="36"/>
    </row>
    <row r="23" spans="1:7" x14ac:dyDescent="0.25">
      <c r="A23" s="43" t="s">
        <v>259</v>
      </c>
      <c r="B23" s="44" t="s">
        <v>42</v>
      </c>
      <c r="C23" s="44" t="s">
        <v>43</v>
      </c>
      <c r="D23" s="33">
        <f>PRAÇA!E22+SUBESTAÇÃO!E13+PALCO!E13</f>
        <v>60</v>
      </c>
      <c r="E23" s="44" t="s">
        <v>10</v>
      </c>
      <c r="F23" s="44" t="s">
        <v>188</v>
      </c>
      <c r="G23" s="58" t="s">
        <v>346</v>
      </c>
    </row>
    <row r="24" spans="1:7" x14ac:dyDescent="0.25">
      <c r="A24" s="43" t="s">
        <v>260</v>
      </c>
      <c r="B24" s="44" t="s">
        <v>45</v>
      </c>
      <c r="C24" s="44" t="s">
        <v>44</v>
      </c>
      <c r="D24" s="33">
        <f>PRAÇA!E23+PALCO!E14</f>
        <v>57</v>
      </c>
      <c r="E24" s="44" t="s">
        <v>10</v>
      </c>
      <c r="F24" s="44" t="s">
        <v>187</v>
      </c>
      <c r="G24" s="60"/>
    </row>
    <row r="25" spans="1:7" x14ac:dyDescent="0.25">
      <c r="A25" s="76" t="s">
        <v>263</v>
      </c>
      <c r="B25" s="44" t="s">
        <v>46</v>
      </c>
      <c r="C25" s="44" t="s">
        <v>48</v>
      </c>
      <c r="D25" s="33">
        <f>PRAÇA!E24</f>
        <v>30</v>
      </c>
      <c r="E25" s="44" t="s">
        <v>10</v>
      </c>
      <c r="F25" s="44" t="s">
        <v>51</v>
      </c>
      <c r="G25" s="58" t="s">
        <v>347</v>
      </c>
    </row>
    <row r="26" spans="1:7" x14ac:dyDescent="0.25">
      <c r="A26" s="76" t="s">
        <v>360</v>
      </c>
      <c r="B26" s="44" t="s">
        <v>47</v>
      </c>
      <c r="C26" s="44" t="s">
        <v>53</v>
      </c>
      <c r="D26" s="33">
        <f>PRAÇA!E25</f>
        <v>43</v>
      </c>
      <c r="E26" s="44" t="s">
        <v>20</v>
      </c>
      <c r="F26" s="44" t="s">
        <v>52</v>
      </c>
      <c r="G26" s="60"/>
    </row>
    <row r="27" spans="1:7" ht="15" customHeight="1" x14ac:dyDescent="0.25">
      <c r="A27" s="14"/>
      <c r="B27" s="5" t="s">
        <v>56</v>
      </c>
      <c r="C27" s="5" t="s">
        <v>166</v>
      </c>
      <c r="D27" s="5" t="s">
        <v>11</v>
      </c>
      <c r="E27" s="5" t="s">
        <v>11</v>
      </c>
      <c r="F27" s="5" t="s">
        <v>11</v>
      </c>
      <c r="G27" s="36"/>
    </row>
    <row r="28" spans="1:7" x14ac:dyDescent="0.25">
      <c r="A28" s="43" t="s">
        <v>263</v>
      </c>
      <c r="B28" s="44" t="s">
        <v>57</v>
      </c>
      <c r="C28" s="44" t="s">
        <v>58</v>
      </c>
      <c r="D28" s="33">
        <f>PRAÇA!E27</f>
        <v>43</v>
      </c>
      <c r="E28" s="44" t="s">
        <v>10</v>
      </c>
      <c r="F28" s="44" t="s">
        <v>59</v>
      </c>
      <c r="G28" s="58" t="s">
        <v>346</v>
      </c>
    </row>
    <row r="29" spans="1:7" x14ac:dyDescent="0.25">
      <c r="A29" s="43" t="s">
        <v>264</v>
      </c>
      <c r="B29" s="44" t="s">
        <v>63</v>
      </c>
      <c r="C29" s="44" t="s">
        <v>60</v>
      </c>
      <c r="D29" s="33">
        <f>SUBESTAÇÃO!E16+PALCO!E17</f>
        <v>24</v>
      </c>
      <c r="E29" s="44" t="s">
        <v>10</v>
      </c>
      <c r="F29" s="44" t="s">
        <v>81</v>
      </c>
      <c r="G29" s="59"/>
    </row>
    <row r="30" spans="1:7" x14ac:dyDescent="0.25">
      <c r="A30" s="53" t="s">
        <v>280</v>
      </c>
      <c r="B30" s="44" t="s">
        <v>64</v>
      </c>
      <c r="C30" s="44" t="s">
        <v>197</v>
      </c>
      <c r="D30" s="33">
        <f>PRAÇA!E28</f>
        <v>3</v>
      </c>
      <c r="E30" s="44" t="s">
        <v>10</v>
      </c>
      <c r="F30" s="44" t="s">
        <v>80</v>
      </c>
      <c r="G30" s="59"/>
    </row>
    <row r="31" spans="1:7" x14ac:dyDescent="0.25">
      <c r="A31" s="76" t="s">
        <v>284</v>
      </c>
      <c r="B31" s="41" t="s">
        <v>65</v>
      </c>
      <c r="C31" s="44" t="s">
        <v>355</v>
      </c>
      <c r="D31" s="33">
        <f>PRAÇA!E29</f>
        <v>50</v>
      </c>
      <c r="E31" s="44" t="s">
        <v>10</v>
      </c>
      <c r="F31" s="44" t="s">
        <v>357</v>
      </c>
      <c r="G31" s="59"/>
    </row>
    <row r="32" spans="1:7" x14ac:dyDescent="0.25">
      <c r="A32" s="43" t="s">
        <v>265</v>
      </c>
      <c r="B32" s="44" t="s">
        <v>66</v>
      </c>
      <c r="C32" s="44" t="s">
        <v>304</v>
      </c>
      <c r="D32" s="33">
        <f>SUBESTAÇÃO!E17+PALCO!E19</f>
        <v>12</v>
      </c>
      <c r="E32" s="44" t="s">
        <v>10</v>
      </c>
      <c r="F32" s="44" t="s">
        <v>81</v>
      </c>
      <c r="G32" s="59"/>
    </row>
    <row r="33" spans="1:7" x14ac:dyDescent="0.25">
      <c r="A33" s="43" t="s">
        <v>266</v>
      </c>
      <c r="B33" s="44" t="s">
        <v>302</v>
      </c>
      <c r="C33" s="44" t="s">
        <v>62</v>
      </c>
      <c r="D33" s="33">
        <f>PALCO!E18</f>
        <v>21</v>
      </c>
      <c r="E33" s="44" t="s">
        <v>10</v>
      </c>
      <c r="F33" s="44" t="s">
        <v>81</v>
      </c>
      <c r="G33" s="59"/>
    </row>
    <row r="34" spans="1:7" x14ac:dyDescent="0.25">
      <c r="A34" s="53" t="s">
        <v>282</v>
      </c>
      <c r="B34" s="44" t="s">
        <v>356</v>
      </c>
      <c r="C34" s="44" t="s">
        <v>167</v>
      </c>
      <c r="D34" s="44">
        <f>SUBESTAÇÃO!E18+PALCO!E20</f>
        <v>45</v>
      </c>
      <c r="E34" s="44"/>
      <c r="F34" s="44" t="s">
        <v>303</v>
      </c>
      <c r="G34" s="60"/>
    </row>
    <row r="35" spans="1:7" x14ac:dyDescent="0.25">
      <c r="A35" s="14"/>
      <c r="B35" s="5" t="s">
        <v>70</v>
      </c>
      <c r="C35" s="5" t="s">
        <v>73</v>
      </c>
      <c r="D35" s="5" t="s">
        <v>11</v>
      </c>
      <c r="E35" s="5" t="s">
        <v>11</v>
      </c>
      <c r="F35" s="5" t="s">
        <v>11</v>
      </c>
      <c r="G35" s="36"/>
    </row>
    <row r="36" spans="1:7" x14ac:dyDescent="0.25">
      <c r="A36" s="53" t="s">
        <v>281</v>
      </c>
      <c r="B36" s="44" t="s">
        <v>71</v>
      </c>
      <c r="C36" s="44" t="s">
        <v>82</v>
      </c>
      <c r="D36" s="44">
        <f>PRAÇA!E31</f>
        <v>1</v>
      </c>
      <c r="E36" s="44" t="s">
        <v>10</v>
      </c>
      <c r="F36" s="44" t="s">
        <v>72</v>
      </c>
      <c r="G36" s="57" t="s">
        <v>348</v>
      </c>
    </row>
    <row r="37" spans="1:7" x14ac:dyDescent="0.25">
      <c r="A37" s="53" t="s">
        <v>279</v>
      </c>
      <c r="B37" s="44" t="s">
        <v>74</v>
      </c>
      <c r="C37" s="44" t="s">
        <v>83</v>
      </c>
      <c r="D37" s="44">
        <f>PRAÇA!E32+SUBESTAÇÃO!E20+PALCO!E22</f>
        <v>3</v>
      </c>
      <c r="E37" s="44" t="s">
        <v>10</v>
      </c>
      <c r="F37" s="44" t="s">
        <v>305</v>
      </c>
      <c r="G37" s="57"/>
    </row>
    <row r="38" spans="1:7" x14ac:dyDescent="0.25">
      <c r="A38" s="53" t="s">
        <v>281</v>
      </c>
      <c r="B38" s="44" t="s">
        <v>75</v>
      </c>
      <c r="C38" s="44" t="s">
        <v>84</v>
      </c>
      <c r="D38" s="44">
        <f>PRAÇA!E33</f>
        <v>1</v>
      </c>
      <c r="E38" s="44" t="s">
        <v>10</v>
      </c>
      <c r="F38" s="44" t="s">
        <v>72</v>
      </c>
      <c r="G38" s="57"/>
    </row>
    <row r="39" spans="1:7" x14ac:dyDescent="0.25">
      <c r="A39" s="53" t="s">
        <v>279</v>
      </c>
      <c r="B39" s="44" t="s">
        <v>76</v>
      </c>
      <c r="C39" s="44" t="s">
        <v>114</v>
      </c>
      <c r="D39" s="44">
        <f>PRAÇA!E34+SUBESTAÇÃO!E21+PALCO!E23</f>
        <v>3</v>
      </c>
      <c r="E39" s="44" t="s">
        <v>10</v>
      </c>
      <c r="F39" s="44" t="s">
        <v>305</v>
      </c>
      <c r="G39" s="57"/>
    </row>
    <row r="40" spans="1:7" x14ac:dyDescent="0.25">
      <c r="A40" s="43" t="s">
        <v>286</v>
      </c>
      <c r="B40" s="44" t="s">
        <v>77</v>
      </c>
      <c r="C40" s="44" t="s">
        <v>85</v>
      </c>
      <c r="D40" s="44">
        <f>PRAÇA!E35</f>
        <v>2</v>
      </c>
      <c r="E40" s="44" t="s">
        <v>10</v>
      </c>
      <c r="F40" s="44" t="s">
        <v>87</v>
      </c>
      <c r="G40" s="57"/>
    </row>
    <row r="41" spans="1:7" x14ac:dyDescent="0.25">
      <c r="A41" s="53" t="s">
        <v>289</v>
      </c>
      <c r="B41" s="44" t="s">
        <v>88</v>
      </c>
      <c r="C41" s="44" t="s">
        <v>94</v>
      </c>
      <c r="D41" s="44">
        <f>PRAÇA!E36</f>
        <v>2</v>
      </c>
      <c r="E41" s="44" t="s">
        <v>10</v>
      </c>
      <c r="F41" s="44" t="s">
        <v>95</v>
      </c>
      <c r="G41" s="57"/>
    </row>
    <row r="42" spans="1:7" x14ac:dyDescent="0.25">
      <c r="A42" s="43" t="s">
        <v>287</v>
      </c>
      <c r="B42" s="44" t="s">
        <v>89</v>
      </c>
      <c r="C42" s="44" t="s">
        <v>97</v>
      </c>
      <c r="D42" s="44">
        <f>PRAÇA!E37</f>
        <v>30</v>
      </c>
      <c r="E42" s="44" t="s">
        <v>10</v>
      </c>
      <c r="F42" s="44" t="s">
        <v>102</v>
      </c>
      <c r="G42" s="57"/>
    </row>
    <row r="43" spans="1:7" x14ac:dyDescent="0.25">
      <c r="A43" s="43" t="s">
        <v>288</v>
      </c>
      <c r="B43" s="44" t="s">
        <v>90</v>
      </c>
      <c r="C43" s="44" t="s">
        <v>98</v>
      </c>
      <c r="D43" s="44">
        <f>PRAÇA!E38</f>
        <v>6</v>
      </c>
      <c r="E43" s="44" t="s">
        <v>10</v>
      </c>
      <c r="F43" s="44" t="s">
        <v>103</v>
      </c>
      <c r="G43" s="57"/>
    </row>
    <row r="44" spans="1:7" x14ac:dyDescent="0.25">
      <c r="A44" s="43" t="s">
        <v>272</v>
      </c>
      <c r="B44" s="44" t="s">
        <v>91</v>
      </c>
      <c r="C44" s="44" t="s">
        <v>99</v>
      </c>
      <c r="D44" s="44">
        <f>SUBESTAÇÃO!E23+PALCO!E26</f>
        <v>16</v>
      </c>
      <c r="E44" s="44" t="s">
        <v>10</v>
      </c>
      <c r="F44" s="44" t="s">
        <v>106</v>
      </c>
      <c r="G44" s="57"/>
    </row>
    <row r="45" spans="1:7" x14ac:dyDescent="0.25">
      <c r="A45" s="53" t="s">
        <v>271</v>
      </c>
      <c r="B45" s="44" t="s">
        <v>92</v>
      </c>
      <c r="C45" s="44" t="s">
        <v>100</v>
      </c>
      <c r="D45" s="44">
        <f>PRAÇA!E39</f>
        <v>30</v>
      </c>
      <c r="E45" s="44" t="s">
        <v>10</v>
      </c>
      <c r="F45" s="44" t="s">
        <v>102</v>
      </c>
      <c r="G45" s="57"/>
    </row>
    <row r="46" spans="1:7" x14ac:dyDescent="0.25">
      <c r="A46" s="53" t="s">
        <v>270</v>
      </c>
      <c r="B46" s="44" t="s">
        <v>93</v>
      </c>
      <c r="C46" s="44" t="s">
        <v>101</v>
      </c>
      <c r="D46" s="44">
        <f>PRAÇA!E40</f>
        <v>1</v>
      </c>
      <c r="E46" s="44" t="s">
        <v>10</v>
      </c>
      <c r="F46" s="44" t="s">
        <v>103</v>
      </c>
      <c r="G46" s="57"/>
    </row>
    <row r="47" spans="1:7" x14ac:dyDescent="0.25">
      <c r="A47" s="14"/>
      <c r="B47" s="5" t="s">
        <v>107</v>
      </c>
      <c r="C47" s="5" t="s">
        <v>129</v>
      </c>
      <c r="D47" s="5"/>
      <c r="E47" s="5"/>
      <c r="F47" s="5"/>
      <c r="G47" s="36"/>
    </row>
    <row r="48" spans="1:7" x14ac:dyDescent="0.25">
      <c r="A48" s="43" t="s">
        <v>289</v>
      </c>
      <c r="B48" s="44" t="s">
        <v>117</v>
      </c>
      <c r="C48" s="44" t="s">
        <v>54</v>
      </c>
      <c r="D48" s="44">
        <f>PRAÇA!E42</f>
        <v>10</v>
      </c>
      <c r="E48" s="44" t="s">
        <v>10</v>
      </c>
      <c r="F48" s="44" t="s">
        <v>55</v>
      </c>
      <c r="G48" s="45" t="s">
        <v>343</v>
      </c>
    </row>
    <row r="49" spans="1:7" x14ac:dyDescent="0.25">
      <c r="A49" s="14"/>
      <c r="B49" s="5" t="s">
        <v>124</v>
      </c>
      <c r="C49" s="5" t="s">
        <v>189</v>
      </c>
      <c r="D49" s="5"/>
      <c r="E49" s="5"/>
      <c r="F49" s="5"/>
      <c r="G49" s="36"/>
    </row>
    <row r="50" spans="1:7" x14ac:dyDescent="0.25">
      <c r="A50" s="43" t="s">
        <v>290</v>
      </c>
      <c r="B50" s="44" t="s">
        <v>125</v>
      </c>
      <c r="C50" s="44" t="s">
        <v>190</v>
      </c>
      <c r="D50" s="44">
        <f>PRAÇA!E44</f>
        <v>275</v>
      </c>
      <c r="E50" s="44" t="s">
        <v>14</v>
      </c>
      <c r="F50" s="44" t="s">
        <v>193</v>
      </c>
      <c r="G50" s="61" t="s">
        <v>343</v>
      </c>
    </row>
    <row r="51" spans="1:7" x14ac:dyDescent="0.25">
      <c r="A51" s="43" t="s">
        <v>291</v>
      </c>
      <c r="B51" s="44" t="s">
        <v>192</v>
      </c>
      <c r="C51" s="44" t="s">
        <v>191</v>
      </c>
      <c r="D51" s="44">
        <f>PRAÇA!E45</f>
        <v>465</v>
      </c>
      <c r="E51" s="44" t="s">
        <v>14</v>
      </c>
      <c r="F51" s="44" t="s">
        <v>193</v>
      </c>
      <c r="G51" s="61"/>
    </row>
    <row r="52" spans="1:7" x14ac:dyDescent="0.25">
      <c r="A52" s="14"/>
      <c r="B52" s="5" t="s">
        <v>127</v>
      </c>
      <c r="C52" s="5" t="s">
        <v>118</v>
      </c>
      <c r="D52" s="5"/>
      <c r="E52" s="5"/>
      <c r="F52" s="5"/>
      <c r="G52" s="36"/>
    </row>
    <row r="53" spans="1:7" x14ac:dyDescent="0.25">
      <c r="A53" s="43" t="s">
        <v>274</v>
      </c>
      <c r="B53" s="44" t="s">
        <v>128</v>
      </c>
      <c r="C53" s="44" t="s">
        <v>119</v>
      </c>
      <c r="D53" s="15">
        <f>PRAÇA!E47+PALCO!E31</f>
        <v>45.93</v>
      </c>
      <c r="E53" s="44" t="s">
        <v>14</v>
      </c>
      <c r="F53" s="44" t="s">
        <v>354</v>
      </c>
      <c r="G53" s="57" t="s">
        <v>349</v>
      </c>
    </row>
    <row r="54" spans="1:7" x14ac:dyDescent="0.25">
      <c r="A54" s="43" t="s">
        <v>273</v>
      </c>
      <c r="B54" s="44" t="s">
        <v>135</v>
      </c>
      <c r="C54" s="22" t="s">
        <v>120</v>
      </c>
      <c r="D54" s="15">
        <f>SUBESTAÇÃO!E28+PALCO!E30</f>
        <v>247</v>
      </c>
      <c r="E54" s="44" t="s">
        <v>14</v>
      </c>
      <c r="F54" s="44" t="s">
        <v>354</v>
      </c>
      <c r="G54" s="57"/>
    </row>
    <row r="55" spans="1:7" x14ac:dyDescent="0.25">
      <c r="A55" s="14"/>
      <c r="B55" s="5" t="s">
        <v>153</v>
      </c>
      <c r="C55" s="5" t="s">
        <v>116</v>
      </c>
      <c r="D55" s="5"/>
      <c r="E55" s="5"/>
      <c r="F55" s="5"/>
      <c r="G55" s="36"/>
    </row>
    <row r="56" spans="1:7" x14ac:dyDescent="0.25">
      <c r="A56" s="53" t="s">
        <v>294</v>
      </c>
      <c r="B56" s="44" t="s">
        <v>154</v>
      </c>
      <c r="C56" s="44" t="s">
        <v>119</v>
      </c>
      <c r="D56" s="15">
        <f>PRAÇA!E49+SUBESTAÇÃO!E26</f>
        <v>257.5</v>
      </c>
      <c r="E56" s="44" t="s">
        <v>14</v>
      </c>
      <c r="F56" s="44" t="s">
        <v>354</v>
      </c>
      <c r="G56" s="57" t="s">
        <v>349</v>
      </c>
    </row>
    <row r="57" spans="1:7" x14ac:dyDescent="0.25">
      <c r="A57" s="43" t="s">
        <v>275</v>
      </c>
      <c r="B57" s="44" t="s">
        <v>155</v>
      </c>
      <c r="C57" s="22" t="s">
        <v>120</v>
      </c>
      <c r="D57" s="15">
        <f>SUBESTAÇÃO!E26+PALCO!E33</f>
        <v>14.7</v>
      </c>
      <c r="E57" s="44" t="s">
        <v>14</v>
      </c>
      <c r="F57" s="44" t="s">
        <v>354</v>
      </c>
      <c r="G57" s="57"/>
    </row>
    <row r="58" spans="1:7" x14ac:dyDescent="0.25">
      <c r="A58" s="14"/>
      <c r="B58" s="5" t="s">
        <v>198</v>
      </c>
      <c r="C58" s="5" t="s">
        <v>220</v>
      </c>
      <c r="D58" s="5"/>
      <c r="E58" s="5"/>
      <c r="F58" s="5"/>
      <c r="G58" s="36"/>
    </row>
    <row r="59" spans="1:7" ht="15" customHeight="1" x14ac:dyDescent="0.25">
      <c r="A59" s="43" t="s">
        <v>292</v>
      </c>
      <c r="B59" s="44" t="s">
        <v>199</v>
      </c>
      <c r="C59" s="44" t="s">
        <v>146</v>
      </c>
      <c r="D59" s="15">
        <v>2544.6999999999998</v>
      </c>
      <c r="E59" s="44" t="s">
        <v>14</v>
      </c>
      <c r="F59" s="65" t="s">
        <v>354</v>
      </c>
      <c r="G59" s="58" t="s">
        <v>351</v>
      </c>
    </row>
    <row r="60" spans="1:7" x14ac:dyDescent="0.25">
      <c r="A60" s="43" t="s">
        <v>292</v>
      </c>
      <c r="B60" s="44" t="s">
        <v>200</v>
      </c>
      <c r="C60" s="44" t="s">
        <v>148</v>
      </c>
      <c r="D60" s="15">
        <v>13.1</v>
      </c>
      <c r="E60" s="44" t="s">
        <v>14</v>
      </c>
      <c r="F60" s="66"/>
      <c r="G60" s="59"/>
    </row>
    <row r="61" spans="1:7" x14ac:dyDescent="0.25">
      <c r="A61" s="43" t="s">
        <v>292</v>
      </c>
      <c r="B61" s="44" t="s">
        <v>201</v>
      </c>
      <c r="C61" s="44" t="s">
        <v>149</v>
      </c>
      <c r="D61" s="15">
        <v>15.8</v>
      </c>
      <c r="E61" s="44" t="s">
        <v>14</v>
      </c>
      <c r="F61" s="66"/>
      <c r="G61" s="59"/>
    </row>
    <row r="62" spans="1:7" x14ac:dyDescent="0.25">
      <c r="A62" s="43" t="s">
        <v>292</v>
      </c>
      <c r="B62" s="44" t="s">
        <v>202</v>
      </c>
      <c r="C62" s="44" t="s">
        <v>151</v>
      </c>
      <c r="D62" s="15">
        <v>8.3000000000000007</v>
      </c>
      <c r="E62" s="44" t="s">
        <v>14</v>
      </c>
      <c r="F62" s="66"/>
      <c r="G62" s="59"/>
    </row>
    <row r="63" spans="1:7" x14ac:dyDescent="0.25">
      <c r="A63" s="43"/>
      <c r="B63" s="44"/>
      <c r="C63" s="9" t="s">
        <v>152</v>
      </c>
      <c r="D63" s="18">
        <f>SUM(D59:D62)</f>
        <v>2581.9</v>
      </c>
      <c r="E63" s="44" t="s">
        <v>14</v>
      </c>
      <c r="F63" s="67"/>
      <c r="G63" s="59"/>
    </row>
    <row r="64" spans="1:7" x14ac:dyDescent="0.25">
      <c r="A64" s="76" t="s">
        <v>361</v>
      </c>
      <c r="B64" s="44" t="s">
        <v>203</v>
      </c>
      <c r="C64" s="44" t="s">
        <v>212</v>
      </c>
      <c r="D64" s="15">
        <v>1837</v>
      </c>
      <c r="E64" s="44" t="s">
        <v>14</v>
      </c>
      <c r="F64" s="65" t="s">
        <v>354</v>
      </c>
      <c r="G64" s="59"/>
    </row>
    <row r="65" spans="1:7" x14ac:dyDescent="0.25">
      <c r="A65" s="76" t="s">
        <v>361</v>
      </c>
      <c r="B65" s="44" t="s">
        <v>204</v>
      </c>
      <c r="C65" s="44" t="s">
        <v>213</v>
      </c>
      <c r="D65" s="15">
        <v>1934.6</v>
      </c>
      <c r="E65" s="44" t="s">
        <v>14</v>
      </c>
      <c r="F65" s="66"/>
      <c r="G65" s="59"/>
    </row>
    <row r="66" spans="1:7" x14ac:dyDescent="0.25">
      <c r="A66" s="76" t="s">
        <v>361</v>
      </c>
      <c r="B66" s="44" t="s">
        <v>205</v>
      </c>
      <c r="C66" s="44" t="s">
        <v>214</v>
      </c>
      <c r="D66" s="15">
        <v>424.2</v>
      </c>
      <c r="E66" s="44" t="s">
        <v>14</v>
      </c>
      <c r="F66" s="66"/>
      <c r="G66" s="59"/>
    </row>
    <row r="67" spans="1:7" ht="15" customHeight="1" x14ac:dyDescent="0.25">
      <c r="A67" s="76" t="s">
        <v>361</v>
      </c>
      <c r="B67" s="44" t="s">
        <v>206</v>
      </c>
      <c r="C67" s="44" t="s">
        <v>215</v>
      </c>
      <c r="D67" s="15">
        <v>1625.8</v>
      </c>
      <c r="E67" s="44" t="s">
        <v>14</v>
      </c>
      <c r="F67" s="66"/>
      <c r="G67" s="59"/>
    </row>
    <row r="68" spans="1:7" x14ac:dyDescent="0.25">
      <c r="A68" s="43"/>
      <c r="B68" s="44"/>
      <c r="C68" s="9" t="s">
        <v>152</v>
      </c>
      <c r="D68" s="18">
        <f>SUM(D64:D67)</f>
        <v>5821.6</v>
      </c>
      <c r="E68" s="44" t="s">
        <v>14</v>
      </c>
      <c r="F68" s="67"/>
      <c r="G68" s="60"/>
    </row>
    <row r="69" spans="1:7" x14ac:dyDescent="0.25">
      <c r="A69" s="43" t="s">
        <v>294</v>
      </c>
      <c r="B69" s="44" t="s">
        <v>207</v>
      </c>
      <c r="C69" s="44" t="s">
        <v>221</v>
      </c>
      <c r="D69" s="15">
        <v>18.100000000000001</v>
      </c>
      <c r="E69" s="44" t="s">
        <v>14</v>
      </c>
      <c r="F69" s="65" t="s">
        <v>354</v>
      </c>
      <c r="G69" s="58" t="s">
        <v>350</v>
      </c>
    </row>
    <row r="70" spans="1:7" x14ac:dyDescent="0.25">
      <c r="A70" s="43" t="s">
        <v>294</v>
      </c>
      <c r="B70" s="44" t="s">
        <v>232</v>
      </c>
      <c r="C70" s="44" t="s">
        <v>222</v>
      </c>
      <c r="D70" s="15">
        <v>18.100000000000001</v>
      </c>
      <c r="E70" s="44" t="s">
        <v>14</v>
      </c>
      <c r="F70" s="66"/>
      <c r="G70" s="59"/>
    </row>
    <row r="71" spans="1:7" x14ac:dyDescent="0.25">
      <c r="A71" s="43" t="s">
        <v>294</v>
      </c>
      <c r="B71" s="44" t="s">
        <v>233</v>
      </c>
      <c r="C71" s="44" t="s">
        <v>223</v>
      </c>
      <c r="D71" s="15">
        <v>18.100000000000001</v>
      </c>
      <c r="E71" s="44" t="s">
        <v>14</v>
      </c>
      <c r="F71" s="66"/>
      <c r="G71" s="59"/>
    </row>
    <row r="72" spans="1:7" x14ac:dyDescent="0.25">
      <c r="A72" s="43" t="s">
        <v>294</v>
      </c>
      <c r="B72" s="44" t="s">
        <v>234</v>
      </c>
      <c r="C72" s="44" t="s">
        <v>224</v>
      </c>
      <c r="D72" s="15">
        <v>18.100000000000001</v>
      </c>
      <c r="E72" s="44" t="s">
        <v>14</v>
      </c>
      <c r="F72" s="66"/>
      <c r="G72" s="59"/>
    </row>
    <row r="73" spans="1:7" x14ac:dyDescent="0.25">
      <c r="A73" s="43" t="s">
        <v>294</v>
      </c>
      <c r="B73" s="44"/>
      <c r="C73" s="44" t="s">
        <v>243</v>
      </c>
      <c r="D73" s="15">
        <v>18.100000000000001</v>
      </c>
      <c r="E73" s="44" t="s">
        <v>14</v>
      </c>
      <c r="F73" s="66"/>
      <c r="G73" s="59"/>
    </row>
    <row r="74" spans="1:7" x14ac:dyDescent="0.25">
      <c r="A74" s="43"/>
      <c r="B74" s="44"/>
      <c r="C74" s="9" t="s">
        <v>152</v>
      </c>
      <c r="D74" s="18">
        <f>SUM(D69:D73)</f>
        <v>90.5</v>
      </c>
      <c r="E74" s="44" t="s">
        <v>14</v>
      </c>
      <c r="F74" s="67"/>
      <c r="G74" s="59"/>
    </row>
    <row r="75" spans="1:7" x14ac:dyDescent="0.25">
      <c r="A75" s="43" t="s">
        <v>295</v>
      </c>
      <c r="B75" s="44" t="s">
        <v>235</v>
      </c>
      <c r="C75" s="44" t="s">
        <v>226</v>
      </c>
      <c r="D75" s="15">
        <v>102.1</v>
      </c>
      <c r="E75" s="44" t="s">
        <v>14</v>
      </c>
      <c r="F75" s="65" t="s">
        <v>354</v>
      </c>
      <c r="G75" s="59"/>
    </row>
    <row r="76" spans="1:7" x14ac:dyDescent="0.25">
      <c r="A76" s="43"/>
      <c r="B76" s="44"/>
      <c r="C76" s="9" t="s">
        <v>152</v>
      </c>
      <c r="D76" s="18">
        <f>SUM(D75)</f>
        <v>102.1</v>
      </c>
      <c r="E76" s="44" t="s">
        <v>14</v>
      </c>
      <c r="F76" s="67"/>
      <c r="G76" s="59"/>
    </row>
    <row r="77" spans="1:7" x14ac:dyDescent="0.25">
      <c r="A77" s="43" t="s">
        <v>296</v>
      </c>
      <c r="B77" s="44" t="s">
        <v>236</v>
      </c>
      <c r="C77" s="44" t="s">
        <v>228</v>
      </c>
      <c r="D77" s="15">
        <v>102.1</v>
      </c>
      <c r="E77" s="44" t="s">
        <v>14</v>
      </c>
      <c r="F77" s="65" t="s">
        <v>354</v>
      </c>
      <c r="G77" s="59"/>
    </row>
    <row r="78" spans="1:7" x14ac:dyDescent="0.25">
      <c r="A78" s="43" t="s">
        <v>296</v>
      </c>
      <c r="B78" s="44" t="s">
        <v>237</v>
      </c>
      <c r="C78" s="44" t="s">
        <v>229</v>
      </c>
      <c r="D78" s="15">
        <v>102.1</v>
      </c>
      <c r="E78" s="44" t="s">
        <v>14</v>
      </c>
      <c r="F78" s="66"/>
      <c r="G78" s="59"/>
    </row>
    <row r="79" spans="1:7" x14ac:dyDescent="0.25">
      <c r="A79" s="43" t="s">
        <v>296</v>
      </c>
      <c r="B79" s="44" t="s">
        <v>238</v>
      </c>
      <c r="C79" s="44" t="s">
        <v>230</v>
      </c>
      <c r="D79" s="15">
        <v>102.1</v>
      </c>
      <c r="E79" s="44" t="s">
        <v>14</v>
      </c>
      <c r="F79" s="66"/>
      <c r="G79" s="59"/>
    </row>
    <row r="80" spans="1:7" x14ac:dyDescent="0.25">
      <c r="A80" s="43" t="s">
        <v>296</v>
      </c>
      <c r="B80" s="44" t="s">
        <v>239</v>
      </c>
      <c r="C80" s="44" t="s">
        <v>231</v>
      </c>
      <c r="D80" s="15">
        <v>102.1</v>
      </c>
      <c r="E80" s="44" t="s">
        <v>14</v>
      </c>
      <c r="F80" s="66"/>
      <c r="G80" s="59"/>
    </row>
    <row r="81" spans="1:7" x14ac:dyDescent="0.25">
      <c r="A81" s="43"/>
      <c r="B81" s="44"/>
      <c r="C81" s="9" t="s">
        <v>152</v>
      </c>
      <c r="D81" s="18">
        <f>SUM(D77:D80)</f>
        <v>408.4</v>
      </c>
      <c r="E81" s="44" t="s">
        <v>14</v>
      </c>
      <c r="F81" s="67"/>
      <c r="G81" s="59"/>
    </row>
    <row r="82" spans="1:7" x14ac:dyDescent="0.25">
      <c r="A82" s="43" t="s">
        <v>297</v>
      </c>
      <c r="B82" s="44" t="s">
        <v>240</v>
      </c>
      <c r="C82" s="44" t="s">
        <v>242</v>
      </c>
      <c r="D82" s="15">
        <v>19.2</v>
      </c>
      <c r="E82" s="44" t="s">
        <v>14</v>
      </c>
      <c r="F82" s="65" t="s">
        <v>354</v>
      </c>
      <c r="G82" s="59"/>
    </row>
    <row r="83" spans="1:7" x14ac:dyDescent="0.25">
      <c r="A83" s="43"/>
      <c r="B83" s="44"/>
      <c r="C83" s="9" t="s">
        <v>152</v>
      </c>
      <c r="D83" s="18">
        <f>SUM(D82)</f>
        <v>19.2</v>
      </c>
      <c r="E83" s="44" t="s">
        <v>14</v>
      </c>
      <c r="F83" s="67"/>
      <c r="G83" s="59"/>
    </row>
    <row r="84" spans="1:7" x14ac:dyDescent="0.25">
      <c r="A84" s="43" t="s">
        <v>298</v>
      </c>
      <c r="B84" s="44" t="s">
        <v>244</v>
      </c>
      <c r="C84" s="44" t="s">
        <v>245</v>
      </c>
      <c r="D84" s="15">
        <v>19.2</v>
      </c>
      <c r="E84" s="44" t="s">
        <v>14</v>
      </c>
      <c r="F84" s="65" t="s">
        <v>354</v>
      </c>
      <c r="G84" s="59"/>
    </row>
    <row r="85" spans="1:7" x14ac:dyDescent="0.25">
      <c r="A85" s="43" t="s">
        <v>298</v>
      </c>
      <c r="B85" s="44" t="s">
        <v>249</v>
      </c>
      <c r="C85" s="44" t="s">
        <v>246</v>
      </c>
      <c r="D85" s="15">
        <v>19.2</v>
      </c>
      <c r="E85" s="44" t="s">
        <v>14</v>
      </c>
      <c r="F85" s="66"/>
      <c r="G85" s="59"/>
    </row>
    <row r="86" spans="1:7" x14ac:dyDescent="0.25">
      <c r="A86" s="43" t="s">
        <v>298</v>
      </c>
      <c r="B86" s="44" t="s">
        <v>250</v>
      </c>
      <c r="C86" s="44" t="s">
        <v>247</v>
      </c>
      <c r="D86" s="15">
        <v>19.2</v>
      </c>
      <c r="E86" s="44" t="s">
        <v>14</v>
      </c>
      <c r="F86" s="66"/>
      <c r="G86" s="59"/>
    </row>
    <row r="87" spans="1:7" x14ac:dyDescent="0.25">
      <c r="A87" s="43" t="s">
        <v>298</v>
      </c>
      <c r="B87" s="44" t="s">
        <v>251</v>
      </c>
      <c r="C87" s="44" t="s">
        <v>248</v>
      </c>
      <c r="D87" s="15">
        <v>19.2</v>
      </c>
      <c r="E87" s="44" t="s">
        <v>14</v>
      </c>
      <c r="F87" s="66"/>
      <c r="G87" s="59"/>
    </row>
    <row r="88" spans="1:7" x14ac:dyDescent="0.25">
      <c r="A88" s="43"/>
      <c r="B88" s="44"/>
      <c r="C88" s="9" t="s">
        <v>152</v>
      </c>
      <c r="D88" s="18">
        <f>SUM(D84:D87)</f>
        <v>76.8</v>
      </c>
      <c r="E88" s="44" t="s">
        <v>14</v>
      </c>
      <c r="F88" s="67"/>
      <c r="G88" s="60"/>
    </row>
    <row r="89" spans="1:7" x14ac:dyDescent="0.25">
      <c r="A89" s="14"/>
      <c r="B89" s="5" t="s">
        <v>153</v>
      </c>
      <c r="C89" s="5" t="s">
        <v>145</v>
      </c>
      <c r="D89" s="5"/>
      <c r="E89" s="5"/>
      <c r="F89" s="5"/>
      <c r="G89" s="36"/>
    </row>
    <row r="90" spans="1:7" x14ac:dyDescent="0.25">
      <c r="A90" s="43" t="s">
        <v>283</v>
      </c>
      <c r="B90" s="44" t="s">
        <v>154</v>
      </c>
      <c r="C90" s="44" t="s">
        <v>146</v>
      </c>
      <c r="D90" s="44">
        <f>SUBESTAÇÃO!E38+PALCO!E44</f>
        <v>189.5</v>
      </c>
      <c r="E90" s="44" t="s">
        <v>14</v>
      </c>
      <c r="F90" s="65" t="s">
        <v>354</v>
      </c>
      <c r="G90" s="57" t="s">
        <v>352</v>
      </c>
    </row>
    <row r="91" spans="1:7" x14ac:dyDescent="0.25">
      <c r="A91" s="43" t="s">
        <v>283</v>
      </c>
      <c r="B91" s="44" t="s">
        <v>155</v>
      </c>
      <c r="C91" s="44" t="s">
        <v>147</v>
      </c>
      <c r="D91" s="44">
        <f>SUBESTAÇÃO!E39+PALCO!E45</f>
        <v>376.70000000000005</v>
      </c>
      <c r="E91" s="44" t="s">
        <v>14</v>
      </c>
      <c r="F91" s="66"/>
      <c r="G91" s="57"/>
    </row>
    <row r="92" spans="1:7" x14ac:dyDescent="0.25">
      <c r="A92" s="43" t="s">
        <v>283</v>
      </c>
      <c r="B92" s="44" t="s">
        <v>156</v>
      </c>
      <c r="C92" s="44" t="s">
        <v>148</v>
      </c>
      <c r="D92" s="44">
        <f>SUBESTAÇÃO!E40+PALCO!E46</f>
        <v>202.4</v>
      </c>
      <c r="E92" s="44" t="s">
        <v>14</v>
      </c>
      <c r="F92" s="66"/>
      <c r="G92" s="57"/>
    </row>
    <row r="93" spans="1:7" x14ac:dyDescent="0.25">
      <c r="A93" s="43" t="s">
        <v>283</v>
      </c>
      <c r="B93" s="44" t="s">
        <v>157</v>
      </c>
      <c r="C93" s="44" t="s">
        <v>149</v>
      </c>
      <c r="D93" s="44">
        <f>SUBESTAÇÃO!E41+PALCO!E47</f>
        <v>48.6</v>
      </c>
      <c r="E93" s="44" t="s">
        <v>14</v>
      </c>
      <c r="F93" s="66"/>
      <c r="G93" s="57"/>
    </row>
    <row r="94" spans="1:7" x14ac:dyDescent="0.25">
      <c r="A94" s="43" t="s">
        <v>283</v>
      </c>
      <c r="B94" s="44" t="s">
        <v>158</v>
      </c>
      <c r="C94" s="44" t="s">
        <v>150</v>
      </c>
      <c r="D94" s="44">
        <f>SUBESTAÇÃO!E42+PALCO!E48</f>
        <v>167.2</v>
      </c>
      <c r="E94" s="44" t="s">
        <v>14</v>
      </c>
      <c r="F94" s="66"/>
      <c r="G94" s="57"/>
    </row>
    <row r="95" spans="1:7" x14ac:dyDescent="0.25">
      <c r="A95" s="43" t="s">
        <v>283</v>
      </c>
      <c r="B95" s="44" t="s">
        <v>159</v>
      </c>
      <c r="C95" s="44" t="s">
        <v>151</v>
      </c>
      <c r="D95" s="44">
        <f>SUBESTAÇÃO!E43+PALCO!E49</f>
        <v>84.699999999999989</v>
      </c>
      <c r="E95" s="44" t="s">
        <v>14</v>
      </c>
      <c r="F95" s="66"/>
      <c r="G95" s="57"/>
    </row>
    <row r="96" spans="1:7" x14ac:dyDescent="0.25">
      <c r="A96" s="43"/>
      <c r="B96" s="44"/>
      <c r="C96" s="9" t="s">
        <v>152</v>
      </c>
      <c r="D96" s="7">
        <f xml:space="preserve"> SUM(D90:D95)</f>
        <v>1069.1000000000001</v>
      </c>
      <c r="E96" s="44" t="s">
        <v>14</v>
      </c>
      <c r="F96" s="67"/>
      <c r="G96" s="57"/>
    </row>
    <row r="97" spans="1:8" x14ac:dyDescent="0.25">
      <c r="A97" s="54" t="s">
        <v>308</v>
      </c>
      <c r="B97" s="22" t="s">
        <v>163</v>
      </c>
      <c r="C97" s="22" t="s">
        <v>160</v>
      </c>
      <c r="D97" s="22">
        <v>15.8</v>
      </c>
      <c r="E97" s="22" t="s">
        <v>14</v>
      </c>
      <c r="F97" s="65" t="s">
        <v>354</v>
      </c>
      <c r="G97" s="57"/>
      <c r="H97" s="56"/>
    </row>
    <row r="98" spans="1:8" x14ac:dyDescent="0.25">
      <c r="A98" s="54" t="s">
        <v>308</v>
      </c>
      <c r="B98" s="22" t="s">
        <v>164</v>
      </c>
      <c r="C98" s="22" t="s">
        <v>161</v>
      </c>
      <c r="D98" s="22">
        <v>15.8</v>
      </c>
      <c r="E98" s="22" t="s">
        <v>14</v>
      </c>
      <c r="F98" s="66"/>
      <c r="G98" s="57"/>
      <c r="H98" s="56"/>
    </row>
    <row r="99" spans="1:8" x14ac:dyDescent="0.25">
      <c r="A99" s="54" t="s">
        <v>308</v>
      </c>
      <c r="B99" s="22" t="s">
        <v>165</v>
      </c>
      <c r="C99" s="22" t="s">
        <v>162</v>
      </c>
      <c r="D99" s="22">
        <v>15.8</v>
      </c>
      <c r="E99" s="22" t="s">
        <v>14</v>
      </c>
      <c r="F99" s="66"/>
      <c r="G99" s="57"/>
      <c r="H99" s="56"/>
    </row>
    <row r="100" spans="1:8" x14ac:dyDescent="0.25">
      <c r="A100" s="21" t="s">
        <v>11</v>
      </c>
      <c r="B100" s="22"/>
      <c r="C100" s="28" t="s">
        <v>152</v>
      </c>
      <c r="D100" s="27">
        <f>SUM(D97:D99)</f>
        <v>47.400000000000006</v>
      </c>
      <c r="E100" s="22" t="s">
        <v>14</v>
      </c>
      <c r="F100" s="67"/>
      <c r="G100" s="57"/>
      <c r="H100" s="56"/>
    </row>
    <row r="101" spans="1:8" x14ac:dyDescent="0.25">
      <c r="A101" s="14"/>
      <c r="B101" s="5" t="s">
        <v>306</v>
      </c>
      <c r="C101" s="5" t="s">
        <v>307</v>
      </c>
      <c r="D101" s="5"/>
      <c r="E101" s="5"/>
      <c r="F101" s="5"/>
      <c r="G101" s="36"/>
    </row>
    <row r="102" spans="1:8" x14ac:dyDescent="0.25">
      <c r="A102" s="43" t="s">
        <v>308</v>
      </c>
      <c r="B102" s="44" t="s">
        <v>309</v>
      </c>
      <c r="C102" s="44" t="s">
        <v>310</v>
      </c>
      <c r="D102" s="15">
        <v>26</v>
      </c>
      <c r="E102" s="44" t="s">
        <v>14</v>
      </c>
      <c r="F102" s="44" t="s">
        <v>354</v>
      </c>
      <c r="G102" s="57" t="s">
        <v>353</v>
      </c>
    </row>
    <row r="103" spans="1:8" x14ac:dyDescent="0.25">
      <c r="A103" s="43" t="s">
        <v>311</v>
      </c>
      <c r="B103" s="44" t="s">
        <v>312</v>
      </c>
      <c r="C103" s="44" t="s">
        <v>313</v>
      </c>
      <c r="D103" s="44">
        <v>46</v>
      </c>
      <c r="E103" s="44" t="s">
        <v>14</v>
      </c>
      <c r="F103" s="44" t="s">
        <v>354</v>
      </c>
      <c r="G103" s="57"/>
    </row>
    <row r="104" spans="1:8" x14ac:dyDescent="0.25">
      <c r="A104" s="43" t="s">
        <v>314</v>
      </c>
      <c r="B104" s="44" t="s">
        <v>315</v>
      </c>
      <c r="C104" s="44" t="s">
        <v>316</v>
      </c>
      <c r="D104" s="44">
        <v>136</v>
      </c>
      <c r="E104" s="44" t="s">
        <v>14</v>
      </c>
      <c r="F104" s="44" t="s">
        <v>354</v>
      </c>
      <c r="G104" s="57"/>
    </row>
    <row r="105" spans="1:8" x14ac:dyDescent="0.25">
      <c r="A105" s="43" t="s">
        <v>317</v>
      </c>
      <c r="B105" s="44" t="s">
        <v>318</v>
      </c>
      <c r="C105" s="44" t="s">
        <v>319</v>
      </c>
      <c r="D105" s="44">
        <v>13</v>
      </c>
      <c r="E105" s="44" t="s">
        <v>10</v>
      </c>
      <c r="F105" s="44" t="s">
        <v>354</v>
      </c>
      <c r="G105" s="57"/>
    </row>
    <row r="106" spans="1:8" x14ac:dyDescent="0.25">
      <c r="A106" s="43" t="s">
        <v>320</v>
      </c>
      <c r="B106" s="44" t="s">
        <v>321</v>
      </c>
      <c r="C106" s="44" t="s">
        <v>322</v>
      </c>
      <c r="D106" s="44">
        <v>12</v>
      </c>
      <c r="E106" s="44" t="s">
        <v>10</v>
      </c>
      <c r="F106" s="44" t="s">
        <v>354</v>
      </c>
      <c r="G106" s="57"/>
    </row>
    <row r="107" spans="1:8" x14ac:dyDescent="0.25">
      <c r="A107" s="43" t="s">
        <v>323</v>
      </c>
      <c r="B107" s="44" t="s">
        <v>324</v>
      </c>
      <c r="C107" s="44" t="s">
        <v>325</v>
      </c>
      <c r="D107" s="44">
        <v>10</v>
      </c>
      <c r="E107" s="44" t="s">
        <v>10</v>
      </c>
      <c r="F107" s="44" t="s">
        <v>354</v>
      </c>
      <c r="G107" s="57"/>
    </row>
    <row r="108" spans="1:8" x14ac:dyDescent="0.25">
      <c r="A108" s="43" t="s">
        <v>326</v>
      </c>
      <c r="B108" s="44" t="s">
        <v>327</v>
      </c>
      <c r="C108" s="44" t="s">
        <v>328</v>
      </c>
      <c r="D108" s="44">
        <v>3</v>
      </c>
      <c r="E108" s="44" t="s">
        <v>10</v>
      </c>
      <c r="F108" s="44" t="s">
        <v>354</v>
      </c>
      <c r="G108" s="57"/>
    </row>
    <row r="109" spans="1:8" x14ac:dyDescent="0.25">
      <c r="A109" s="43" t="s">
        <v>329</v>
      </c>
      <c r="B109" s="44" t="s">
        <v>330</v>
      </c>
      <c r="C109" s="44" t="s">
        <v>331</v>
      </c>
      <c r="D109" s="44">
        <v>3</v>
      </c>
      <c r="E109" s="44" t="s">
        <v>10</v>
      </c>
      <c r="F109" s="44" t="s">
        <v>354</v>
      </c>
      <c r="G109" s="57"/>
    </row>
    <row r="110" spans="1:8" x14ac:dyDescent="0.25">
      <c r="A110" s="43" t="s">
        <v>332</v>
      </c>
      <c r="B110" s="44" t="s">
        <v>333</v>
      </c>
      <c r="C110" s="44" t="s">
        <v>334</v>
      </c>
      <c r="D110" s="44">
        <v>8</v>
      </c>
      <c r="E110" s="44" t="s">
        <v>10</v>
      </c>
      <c r="F110" s="44" t="s">
        <v>354</v>
      </c>
      <c r="G110" s="57"/>
    </row>
    <row r="111" spans="1:8" ht="15.75" thickBot="1" x14ac:dyDescent="0.3">
      <c r="A111" s="11"/>
      <c r="B111" s="12"/>
      <c r="C111" s="12"/>
      <c r="D111" s="12"/>
      <c r="E111" s="12"/>
      <c r="F111" s="12"/>
      <c r="G111" s="37"/>
    </row>
  </sheetData>
  <mergeCells count="23">
    <mergeCell ref="G102:G110"/>
    <mergeCell ref="A3:G3"/>
    <mergeCell ref="G25:G26"/>
    <mergeCell ref="G23:G24"/>
    <mergeCell ref="G59:G68"/>
    <mergeCell ref="G69:G88"/>
    <mergeCell ref="F59:F63"/>
    <mergeCell ref="F64:F68"/>
    <mergeCell ref="F69:F74"/>
    <mergeCell ref="F75:F76"/>
    <mergeCell ref="F77:F81"/>
    <mergeCell ref="F82:F83"/>
    <mergeCell ref="F84:F88"/>
    <mergeCell ref="F90:F96"/>
    <mergeCell ref="F97:F100"/>
    <mergeCell ref="H97:H100"/>
    <mergeCell ref="G9:G21"/>
    <mergeCell ref="G28:G34"/>
    <mergeCell ref="G36:G46"/>
    <mergeCell ref="G50:G51"/>
    <mergeCell ref="G53:G54"/>
    <mergeCell ref="G56:G57"/>
    <mergeCell ref="G90:G100"/>
  </mergeCells>
  <phoneticPr fontId="1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80"/>
  <sheetViews>
    <sheetView topLeftCell="A3" zoomScale="85" zoomScaleNormal="85" workbookViewId="0">
      <pane ySplit="2" topLeftCell="A40" activePane="bottomLeft" state="frozen"/>
      <selection activeCell="A3" sqref="A3"/>
      <selection pane="bottomLeft" activeCell="E34" sqref="E34"/>
    </sheetView>
  </sheetViews>
  <sheetFormatPr defaultRowHeight="15" x14ac:dyDescent="0.25"/>
  <cols>
    <col min="1" max="1" width="13.42578125" style="1" customWidth="1"/>
    <col min="2" max="2" width="12.140625" style="1" customWidth="1"/>
    <col min="3" max="3" width="7.7109375" style="1" bestFit="1" customWidth="1"/>
    <col min="4" max="4" width="41.140625" style="1" bestFit="1" customWidth="1"/>
    <col min="5" max="5" width="8.42578125" style="1" bestFit="1" customWidth="1"/>
    <col min="6" max="6" width="11.42578125" style="1" bestFit="1" customWidth="1"/>
    <col min="7" max="7" width="57.140625" style="1" bestFit="1" customWidth="1"/>
    <col min="8" max="8" width="49.7109375" style="1" customWidth="1"/>
    <col min="9" max="9" width="9.140625" style="1"/>
    <col min="10" max="10" width="11.42578125" style="1" bestFit="1" customWidth="1"/>
    <col min="11" max="11" width="55" style="1" bestFit="1" customWidth="1"/>
    <col min="12" max="14" width="9.140625" style="1"/>
    <col min="15" max="15" width="39" style="1" bestFit="1" customWidth="1"/>
    <col min="16" max="16" width="9.140625" style="1"/>
    <col min="17" max="17" width="11.42578125" style="1" bestFit="1" customWidth="1"/>
    <col min="18" max="18" width="55" style="1" bestFit="1" customWidth="1"/>
    <col min="19" max="16384" width="9.140625" style="1"/>
  </cols>
  <sheetData>
    <row r="1" spans="2:8" hidden="1" x14ac:dyDescent="0.25"/>
    <row r="2" spans="2:8" hidden="1" x14ac:dyDescent="0.25"/>
    <row r="3" spans="2:8" x14ac:dyDescent="0.25">
      <c r="B3" s="62" t="s">
        <v>108</v>
      </c>
      <c r="C3" s="63"/>
      <c r="D3" s="63"/>
      <c r="E3" s="63"/>
      <c r="F3" s="63"/>
      <c r="G3" s="63"/>
      <c r="H3" s="64"/>
    </row>
    <row r="4" spans="2:8" x14ac:dyDescent="0.25">
      <c r="B4" s="43" t="s">
        <v>253</v>
      </c>
      <c r="C4" s="44" t="s">
        <v>0</v>
      </c>
      <c r="D4" s="44" t="s">
        <v>1</v>
      </c>
      <c r="E4" s="44" t="s">
        <v>2</v>
      </c>
      <c r="F4" s="44" t="s">
        <v>3</v>
      </c>
      <c r="G4" s="44" t="s">
        <v>4</v>
      </c>
      <c r="H4" s="45" t="s">
        <v>340</v>
      </c>
    </row>
    <row r="5" spans="2:8" x14ac:dyDescent="0.25">
      <c r="B5" s="20"/>
      <c r="C5" s="3">
        <v>0</v>
      </c>
      <c r="D5" s="3"/>
      <c r="E5" s="3"/>
      <c r="F5" s="3"/>
      <c r="G5" s="3"/>
      <c r="H5" s="38"/>
    </row>
    <row r="6" spans="2:8" x14ac:dyDescent="0.25">
      <c r="B6" s="35"/>
      <c r="C6" s="4">
        <v>1</v>
      </c>
      <c r="D6" s="4"/>
      <c r="E6" s="4"/>
      <c r="F6" s="4"/>
      <c r="G6" s="4"/>
      <c r="H6" s="39"/>
    </row>
    <row r="7" spans="2:8" x14ac:dyDescent="0.25">
      <c r="B7" s="14"/>
      <c r="C7" s="5" t="s">
        <v>5</v>
      </c>
      <c r="D7" s="5" t="s">
        <v>337</v>
      </c>
      <c r="E7" s="5"/>
      <c r="F7" s="5"/>
      <c r="G7" s="5"/>
      <c r="H7" s="36"/>
    </row>
    <row r="8" spans="2:8" x14ac:dyDescent="0.25">
      <c r="B8" s="14"/>
      <c r="C8" s="5" t="s">
        <v>7</v>
      </c>
      <c r="D8" s="5" t="s">
        <v>67</v>
      </c>
      <c r="E8" s="5" t="s">
        <v>11</v>
      </c>
      <c r="F8" s="5" t="s">
        <v>11</v>
      </c>
      <c r="G8" s="5"/>
      <c r="H8" s="36"/>
    </row>
    <row r="9" spans="2:8" x14ac:dyDescent="0.25">
      <c r="B9" s="43" t="s">
        <v>254</v>
      </c>
      <c r="C9" s="44" t="s">
        <v>8</v>
      </c>
      <c r="D9" s="44" t="s">
        <v>9</v>
      </c>
      <c r="E9" s="44">
        <v>5</v>
      </c>
      <c r="F9" s="44" t="s">
        <v>10</v>
      </c>
      <c r="G9" s="44" t="s">
        <v>11</v>
      </c>
      <c r="H9" s="57" t="s">
        <v>342</v>
      </c>
    </row>
    <row r="10" spans="2:8" x14ac:dyDescent="0.25">
      <c r="B10" s="43" t="s">
        <v>255</v>
      </c>
      <c r="C10" s="44" t="s">
        <v>12</v>
      </c>
      <c r="D10" s="44" t="s">
        <v>13</v>
      </c>
      <c r="E10" s="16">
        <v>2.2000000000000002</v>
      </c>
      <c r="F10" s="44" t="s">
        <v>14</v>
      </c>
      <c r="G10" s="44" t="s">
        <v>15</v>
      </c>
      <c r="H10" s="57"/>
    </row>
    <row r="11" spans="2:8" x14ac:dyDescent="0.25">
      <c r="B11" s="43" t="s">
        <v>11</v>
      </c>
      <c r="C11" s="44" t="s">
        <v>17</v>
      </c>
      <c r="D11" s="44" t="s">
        <v>16</v>
      </c>
      <c r="E11" s="16">
        <v>2.2000000000000002</v>
      </c>
      <c r="F11" s="44" t="s">
        <v>14</v>
      </c>
      <c r="G11" s="44" t="s">
        <v>15</v>
      </c>
      <c r="H11" s="57"/>
    </row>
    <row r="12" spans="2:8" x14ac:dyDescent="0.25">
      <c r="B12" s="43" t="s">
        <v>11</v>
      </c>
      <c r="C12" s="44" t="s">
        <v>18</v>
      </c>
      <c r="D12" s="44" t="s">
        <v>19</v>
      </c>
      <c r="E12" s="17">
        <v>1</v>
      </c>
      <c r="F12" s="44" t="s">
        <v>20</v>
      </c>
      <c r="G12" s="44" t="s">
        <v>31</v>
      </c>
      <c r="H12" s="57"/>
    </row>
    <row r="13" spans="2:8" x14ac:dyDescent="0.25">
      <c r="B13" s="43" t="s">
        <v>11</v>
      </c>
      <c r="C13" s="44" t="s">
        <v>21</v>
      </c>
      <c r="D13" s="44" t="s">
        <v>27</v>
      </c>
      <c r="E13" s="44">
        <v>1</v>
      </c>
      <c r="F13" s="44" t="s">
        <v>20</v>
      </c>
      <c r="G13" s="44" t="s">
        <v>30</v>
      </c>
      <c r="H13" s="57"/>
    </row>
    <row r="14" spans="2:8" x14ac:dyDescent="0.25">
      <c r="B14" s="43" t="s">
        <v>11</v>
      </c>
      <c r="C14" s="44" t="s">
        <v>22</v>
      </c>
      <c r="D14" s="44" t="s">
        <v>28</v>
      </c>
      <c r="E14" s="44">
        <v>1</v>
      </c>
      <c r="F14" s="44" t="s">
        <v>20</v>
      </c>
      <c r="G14" s="44" t="s">
        <v>49</v>
      </c>
      <c r="H14" s="57"/>
    </row>
    <row r="15" spans="2:8" x14ac:dyDescent="0.25">
      <c r="B15" s="43" t="s">
        <v>11</v>
      </c>
      <c r="C15" s="44" t="s">
        <v>23</v>
      </c>
      <c r="D15" s="44" t="s">
        <v>29</v>
      </c>
      <c r="E15" s="44">
        <v>1</v>
      </c>
      <c r="F15" s="44" t="s">
        <v>20</v>
      </c>
      <c r="G15" s="44" t="s">
        <v>50</v>
      </c>
      <c r="H15" s="57"/>
    </row>
    <row r="16" spans="2:8" x14ac:dyDescent="0.25">
      <c r="B16" s="43" t="s">
        <v>257</v>
      </c>
      <c r="C16" s="44" t="s">
        <v>24</v>
      </c>
      <c r="D16" s="44" t="s">
        <v>32</v>
      </c>
      <c r="E16" s="44">
        <v>1</v>
      </c>
      <c r="F16" s="44" t="s">
        <v>20</v>
      </c>
      <c r="G16" s="44" t="s">
        <v>33</v>
      </c>
      <c r="H16" s="57"/>
    </row>
    <row r="17" spans="2:8" x14ac:dyDescent="0.25">
      <c r="B17" s="43" t="s">
        <v>258</v>
      </c>
      <c r="C17" s="44" t="s">
        <v>25</v>
      </c>
      <c r="D17" s="44" t="s">
        <v>79</v>
      </c>
      <c r="E17" s="44">
        <v>1</v>
      </c>
      <c r="F17" s="44" t="s">
        <v>20</v>
      </c>
      <c r="G17" s="44" t="s">
        <v>11</v>
      </c>
      <c r="H17" s="57"/>
    </row>
    <row r="18" spans="2:8" x14ac:dyDescent="0.25">
      <c r="B18" s="43" t="s">
        <v>256</v>
      </c>
      <c r="C18" s="44" t="s">
        <v>26</v>
      </c>
      <c r="D18" s="44" t="s">
        <v>34</v>
      </c>
      <c r="E18" s="44">
        <v>1</v>
      </c>
      <c r="F18" s="44" t="s">
        <v>20</v>
      </c>
      <c r="G18" s="44" t="s">
        <v>35</v>
      </c>
      <c r="H18" s="57"/>
    </row>
    <row r="19" spans="2:8" x14ac:dyDescent="0.25">
      <c r="B19" s="43" t="s">
        <v>11</v>
      </c>
      <c r="C19" s="44" t="s">
        <v>40</v>
      </c>
      <c r="D19" s="44" t="s">
        <v>36</v>
      </c>
      <c r="E19" s="44">
        <v>1</v>
      </c>
      <c r="F19" s="44" t="s">
        <v>20</v>
      </c>
      <c r="G19" s="44" t="s">
        <v>37</v>
      </c>
      <c r="H19" s="57"/>
    </row>
    <row r="20" spans="2:8" x14ac:dyDescent="0.25">
      <c r="B20" s="43" t="s">
        <v>11</v>
      </c>
      <c r="C20" s="44" t="s">
        <v>78</v>
      </c>
      <c r="D20" s="44" t="s">
        <v>38</v>
      </c>
      <c r="E20" s="44">
        <v>2</v>
      </c>
      <c r="F20" s="44" t="s">
        <v>20</v>
      </c>
      <c r="G20" s="44" t="s">
        <v>39</v>
      </c>
      <c r="H20" s="57"/>
    </row>
    <row r="21" spans="2:8" x14ac:dyDescent="0.25">
      <c r="B21" s="14"/>
      <c r="C21" s="5" t="s">
        <v>41</v>
      </c>
      <c r="D21" s="5" t="s">
        <v>68</v>
      </c>
      <c r="E21" s="5" t="s">
        <v>11</v>
      </c>
      <c r="F21" s="5" t="s">
        <v>11</v>
      </c>
      <c r="G21" s="5" t="s">
        <v>11</v>
      </c>
      <c r="H21" s="36"/>
    </row>
    <row r="22" spans="2:8" x14ac:dyDescent="0.25">
      <c r="B22" s="43" t="s">
        <v>259</v>
      </c>
      <c r="C22" s="44" t="s">
        <v>42</v>
      </c>
      <c r="D22" s="44" t="s">
        <v>43</v>
      </c>
      <c r="E22" s="17">
        <v>10</v>
      </c>
      <c r="F22" s="44" t="s">
        <v>10</v>
      </c>
      <c r="G22" s="44" t="s">
        <v>188</v>
      </c>
      <c r="H22" s="57" t="s">
        <v>343</v>
      </c>
    </row>
    <row r="23" spans="2:8" x14ac:dyDescent="0.25">
      <c r="B23" s="43" t="s">
        <v>260</v>
      </c>
      <c r="C23" s="44" t="s">
        <v>45</v>
      </c>
      <c r="D23" s="44" t="s">
        <v>44</v>
      </c>
      <c r="E23" s="17">
        <v>53</v>
      </c>
      <c r="F23" s="44" t="s">
        <v>10</v>
      </c>
      <c r="G23" s="44" t="s">
        <v>187</v>
      </c>
      <c r="H23" s="57"/>
    </row>
    <row r="24" spans="2:8" x14ac:dyDescent="0.25">
      <c r="B24" s="43" t="s">
        <v>261</v>
      </c>
      <c r="C24" s="44" t="s">
        <v>46</v>
      </c>
      <c r="D24" s="44" t="s">
        <v>48</v>
      </c>
      <c r="E24" s="44">
        <v>30</v>
      </c>
      <c r="F24" s="44" t="s">
        <v>10</v>
      </c>
      <c r="G24" s="44" t="s">
        <v>51</v>
      </c>
      <c r="H24" s="57"/>
    </row>
    <row r="25" spans="2:8" x14ac:dyDescent="0.25">
      <c r="B25" s="43" t="s">
        <v>262</v>
      </c>
      <c r="C25" s="44" t="s">
        <v>47</v>
      </c>
      <c r="D25" s="44" t="s">
        <v>53</v>
      </c>
      <c r="E25" s="8">
        <v>43</v>
      </c>
      <c r="F25" s="44" t="s">
        <v>20</v>
      </c>
      <c r="G25" s="44" t="s">
        <v>52</v>
      </c>
      <c r="H25" s="57"/>
    </row>
    <row r="26" spans="2:8" x14ac:dyDescent="0.25">
      <c r="B26" s="14"/>
      <c r="C26" s="5" t="s">
        <v>56</v>
      </c>
      <c r="D26" s="5" t="s">
        <v>69</v>
      </c>
      <c r="E26" s="5" t="s">
        <v>11</v>
      </c>
      <c r="F26" s="5" t="s">
        <v>11</v>
      </c>
      <c r="G26" s="5" t="s">
        <v>11</v>
      </c>
      <c r="H26" s="36"/>
    </row>
    <row r="27" spans="2:8" x14ac:dyDescent="0.25">
      <c r="B27" s="43" t="s">
        <v>263</v>
      </c>
      <c r="C27" s="44" t="s">
        <v>57</v>
      </c>
      <c r="D27" s="44" t="s">
        <v>58</v>
      </c>
      <c r="E27" s="8">
        <v>43</v>
      </c>
      <c r="F27" s="44" t="s">
        <v>10</v>
      </c>
      <c r="G27" s="44" t="s">
        <v>59</v>
      </c>
      <c r="H27" s="57" t="s">
        <v>343</v>
      </c>
    </row>
    <row r="28" spans="2:8" x14ac:dyDescent="0.25">
      <c r="B28" s="43" t="s">
        <v>11</v>
      </c>
      <c r="C28" s="44" t="s">
        <v>64</v>
      </c>
      <c r="D28" s="44" t="s">
        <v>197</v>
      </c>
      <c r="E28" s="17">
        <v>3</v>
      </c>
      <c r="F28" s="44" t="s">
        <v>10</v>
      </c>
      <c r="G28" s="44" t="s">
        <v>80</v>
      </c>
      <c r="H28" s="57"/>
    </row>
    <row r="29" spans="2:8" x14ac:dyDescent="0.25">
      <c r="B29" s="43" t="s">
        <v>265</v>
      </c>
      <c r="C29" s="44" t="s">
        <v>65</v>
      </c>
      <c r="D29" s="44" t="s">
        <v>61</v>
      </c>
      <c r="E29" s="8">
        <v>50</v>
      </c>
      <c r="F29" s="44" t="s">
        <v>10</v>
      </c>
      <c r="G29" s="44" t="s">
        <v>357</v>
      </c>
      <c r="H29" s="57"/>
    </row>
    <row r="30" spans="2:8" x14ac:dyDescent="0.25">
      <c r="B30" s="14"/>
      <c r="C30" s="5" t="s">
        <v>70</v>
      </c>
      <c r="D30" s="5" t="s">
        <v>73</v>
      </c>
      <c r="E30" s="5" t="s">
        <v>11</v>
      </c>
      <c r="F30" s="5" t="s">
        <v>11</v>
      </c>
      <c r="G30" s="5" t="s">
        <v>11</v>
      </c>
      <c r="H30" s="36"/>
    </row>
    <row r="31" spans="2:8" x14ac:dyDescent="0.25">
      <c r="B31" s="43" t="s">
        <v>11</v>
      </c>
      <c r="C31" s="44" t="s">
        <v>71</v>
      </c>
      <c r="D31" s="44" t="s">
        <v>82</v>
      </c>
      <c r="E31" s="44">
        <v>1</v>
      </c>
      <c r="F31" s="44" t="s">
        <v>10</v>
      </c>
      <c r="G31" s="44" t="s">
        <v>72</v>
      </c>
      <c r="H31" s="57" t="s">
        <v>341</v>
      </c>
    </row>
    <row r="32" spans="2:8" x14ac:dyDescent="0.25">
      <c r="B32" s="43" t="s">
        <v>11</v>
      </c>
      <c r="C32" s="44" t="s">
        <v>74</v>
      </c>
      <c r="D32" s="44" t="s">
        <v>83</v>
      </c>
      <c r="E32" s="44">
        <v>1</v>
      </c>
      <c r="F32" s="44" t="s">
        <v>10</v>
      </c>
      <c r="G32" s="44" t="s">
        <v>196</v>
      </c>
      <c r="H32" s="57"/>
    </row>
    <row r="33" spans="2:8" x14ac:dyDescent="0.25">
      <c r="B33" s="43" t="s">
        <v>11</v>
      </c>
      <c r="C33" s="44" t="s">
        <v>75</v>
      </c>
      <c r="D33" s="44" t="s">
        <v>84</v>
      </c>
      <c r="E33" s="44">
        <v>1</v>
      </c>
      <c r="F33" s="44" t="s">
        <v>10</v>
      </c>
      <c r="G33" s="44" t="s">
        <v>11</v>
      </c>
      <c r="H33" s="57"/>
    </row>
    <row r="34" spans="2:8" x14ac:dyDescent="0.25">
      <c r="B34" s="43" t="s">
        <v>11</v>
      </c>
      <c r="C34" s="44" t="s">
        <v>76</v>
      </c>
      <c r="D34" s="44" t="s">
        <v>114</v>
      </c>
      <c r="E34" s="44">
        <v>1</v>
      </c>
      <c r="F34" s="44" t="s">
        <v>10</v>
      </c>
      <c r="G34" s="44" t="s">
        <v>11</v>
      </c>
      <c r="H34" s="57"/>
    </row>
    <row r="35" spans="2:8" x14ac:dyDescent="0.25">
      <c r="B35" s="43" t="s">
        <v>286</v>
      </c>
      <c r="C35" s="44" t="s">
        <v>77</v>
      </c>
      <c r="D35" s="44" t="s">
        <v>85</v>
      </c>
      <c r="E35" s="44">
        <v>2</v>
      </c>
      <c r="F35" s="44" t="s">
        <v>10</v>
      </c>
      <c r="G35" s="44" t="s">
        <v>87</v>
      </c>
      <c r="H35" s="57"/>
    </row>
    <row r="36" spans="2:8" x14ac:dyDescent="0.25">
      <c r="B36" s="43" t="s">
        <v>11</v>
      </c>
      <c r="C36" s="44" t="s">
        <v>88</v>
      </c>
      <c r="D36" s="44" t="s">
        <v>94</v>
      </c>
      <c r="E36" s="44">
        <v>2</v>
      </c>
      <c r="F36" s="44" t="s">
        <v>10</v>
      </c>
      <c r="G36" s="44" t="s">
        <v>95</v>
      </c>
      <c r="H36" s="57"/>
    </row>
    <row r="37" spans="2:8" x14ac:dyDescent="0.25">
      <c r="B37" s="43" t="s">
        <v>287</v>
      </c>
      <c r="C37" s="44" t="s">
        <v>89</v>
      </c>
      <c r="D37" s="44" t="s">
        <v>97</v>
      </c>
      <c r="E37" s="44">
        <v>30</v>
      </c>
      <c r="F37" s="44" t="s">
        <v>10</v>
      </c>
      <c r="G37" s="44" t="s">
        <v>102</v>
      </c>
      <c r="H37" s="57"/>
    </row>
    <row r="38" spans="2:8" x14ac:dyDescent="0.25">
      <c r="B38" s="43" t="s">
        <v>288</v>
      </c>
      <c r="C38" s="44" t="s">
        <v>90</v>
      </c>
      <c r="D38" s="44" t="s">
        <v>98</v>
      </c>
      <c r="E38" s="44">
        <v>6</v>
      </c>
      <c r="F38" s="44" t="s">
        <v>10</v>
      </c>
      <c r="G38" s="44" t="s">
        <v>103</v>
      </c>
      <c r="H38" s="57"/>
    </row>
    <row r="39" spans="2:8" x14ac:dyDescent="0.25">
      <c r="B39" s="43" t="s">
        <v>11</v>
      </c>
      <c r="C39" s="44" t="s">
        <v>92</v>
      </c>
      <c r="D39" s="44" t="s">
        <v>100</v>
      </c>
      <c r="E39" s="44">
        <v>30</v>
      </c>
      <c r="F39" s="44" t="s">
        <v>10</v>
      </c>
      <c r="G39" s="44" t="s">
        <v>102</v>
      </c>
      <c r="H39" s="57"/>
    </row>
    <row r="40" spans="2:8" x14ac:dyDescent="0.25">
      <c r="B40" s="43" t="s">
        <v>11</v>
      </c>
      <c r="C40" s="44" t="s">
        <v>93</v>
      </c>
      <c r="D40" s="44" t="s">
        <v>101</v>
      </c>
      <c r="E40" s="44">
        <v>1</v>
      </c>
      <c r="F40" s="44" t="s">
        <v>10</v>
      </c>
      <c r="G40" s="44" t="s">
        <v>103</v>
      </c>
      <c r="H40" s="57"/>
    </row>
    <row r="41" spans="2:8" x14ac:dyDescent="0.25">
      <c r="B41" s="14"/>
      <c r="C41" s="5" t="s">
        <v>107</v>
      </c>
      <c r="D41" s="5" t="s">
        <v>129</v>
      </c>
      <c r="E41" s="5"/>
      <c r="F41" s="5"/>
      <c r="G41" s="5"/>
      <c r="H41" s="36"/>
    </row>
    <row r="42" spans="2:8" x14ac:dyDescent="0.25">
      <c r="B42" s="43" t="s">
        <v>289</v>
      </c>
      <c r="C42" s="44" t="s">
        <v>117</v>
      </c>
      <c r="D42" s="44" t="s">
        <v>54</v>
      </c>
      <c r="E42" s="44">
        <v>10</v>
      </c>
      <c r="F42" s="44" t="s">
        <v>10</v>
      </c>
      <c r="G42" s="44" t="s">
        <v>55</v>
      </c>
      <c r="H42" s="45" t="s">
        <v>343</v>
      </c>
    </row>
    <row r="43" spans="2:8" x14ac:dyDescent="0.25">
      <c r="B43" s="14"/>
      <c r="C43" s="5" t="s">
        <v>124</v>
      </c>
      <c r="D43" s="5" t="s">
        <v>189</v>
      </c>
      <c r="E43" s="5"/>
      <c r="F43" s="5"/>
      <c r="G43" s="5"/>
      <c r="H43" s="36"/>
    </row>
    <row r="44" spans="2:8" x14ac:dyDescent="0.25">
      <c r="B44" s="43" t="s">
        <v>290</v>
      </c>
      <c r="C44" s="44" t="s">
        <v>125</v>
      </c>
      <c r="D44" s="44" t="s">
        <v>190</v>
      </c>
      <c r="E44" s="44">
        <v>275</v>
      </c>
      <c r="F44" s="44" t="s">
        <v>14</v>
      </c>
      <c r="G44" s="44" t="s">
        <v>193</v>
      </c>
      <c r="H44" s="68" t="s">
        <v>343</v>
      </c>
    </row>
    <row r="45" spans="2:8" x14ac:dyDescent="0.25">
      <c r="B45" s="43" t="s">
        <v>291</v>
      </c>
      <c r="C45" s="44" t="s">
        <v>192</v>
      </c>
      <c r="D45" s="44" t="s">
        <v>191</v>
      </c>
      <c r="E45" s="44">
        <v>465</v>
      </c>
      <c r="F45" s="44" t="s">
        <v>14</v>
      </c>
      <c r="G45" s="44" t="s">
        <v>193</v>
      </c>
      <c r="H45" s="69"/>
    </row>
    <row r="46" spans="2:8" x14ac:dyDescent="0.25">
      <c r="B46" s="14"/>
      <c r="C46" s="5" t="s">
        <v>127</v>
      </c>
      <c r="D46" s="5" t="s">
        <v>118</v>
      </c>
      <c r="E46" s="5"/>
      <c r="F46" s="5"/>
      <c r="G46" s="5"/>
      <c r="H46" s="36"/>
    </row>
    <row r="47" spans="2:8" x14ac:dyDescent="0.25">
      <c r="B47" s="43" t="s">
        <v>274</v>
      </c>
      <c r="C47" s="44" t="s">
        <v>128</v>
      </c>
      <c r="D47" s="44" t="s">
        <v>119</v>
      </c>
      <c r="E47" s="15">
        <v>24.53</v>
      </c>
      <c r="F47" s="44" t="s">
        <v>14</v>
      </c>
      <c r="G47" s="44" t="s">
        <v>194</v>
      </c>
      <c r="H47" s="45" t="s">
        <v>343</v>
      </c>
    </row>
    <row r="48" spans="2:8" x14ac:dyDescent="0.25">
      <c r="B48" s="14"/>
      <c r="C48" s="5" t="s">
        <v>153</v>
      </c>
      <c r="D48" s="5" t="s">
        <v>116</v>
      </c>
      <c r="E48" s="5"/>
      <c r="F48" s="5"/>
      <c r="G48" s="5"/>
      <c r="H48" s="36"/>
    </row>
    <row r="49" spans="2:8" x14ac:dyDescent="0.25">
      <c r="B49" s="43" t="s">
        <v>11</v>
      </c>
      <c r="C49" s="44" t="s">
        <v>154</v>
      </c>
      <c r="D49" s="44" t="s">
        <v>119</v>
      </c>
      <c r="E49" s="15">
        <v>255.2</v>
      </c>
      <c r="F49" s="44" t="s">
        <v>14</v>
      </c>
      <c r="G49" s="44" t="s">
        <v>195</v>
      </c>
      <c r="H49" s="45" t="s">
        <v>343</v>
      </c>
    </row>
    <row r="50" spans="2:8" x14ac:dyDescent="0.25">
      <c r="B50" s="14"/>
      <c r="C50" s="5" t="s">
        <v>198</v>
      </c>
      <c r="D50" s="5" t="s">
        <v>220</v>
      </c>
      <c r="E50" s="5"/>
      <c r="F50" s="5"/>
      <c r="G50" s="5"/>
      <c r="H50" s="36"/>
    </row>
    <row r="51" spans="2:8" x14ac:dyDescent="0.25">
      <c r="B51" s="43" t="s">
        <v>292</v>
      </c>
      <c r="C51" s="44" t="s">
        <v>199</v>
      </c>
      <c r="D51" s="44" t="s">
        <v>146</v>
      </c>
      <c r="E51" s="15">
        <v>2544.6999999999998</v>
      </c>
      <c r="F51" s="44" t="s">
        <v>14</v>
      </c>
      <c r="G51" s="44" t="s">
        <v>208</v>
      </c>
      <c r="H51" s="68" t="s">
        <v>343</v>
      </c>
    </row>
    <row r="52" spans="2:8" x14ac:dyDescent="0.25">
      <c r="B52" s="43" t="s">
        <v>292</v>
      </c>
      <c r="C52" s="44" t="s">
        <v>200</v>
      </c>
      <c r="D52" s="44" t="s">
        <v>148</v>
      </c>
      <c r="E52" s="15">
        <v>13.1</v>
      </c>
      <c r="F52" s="44" t="s">
        <v>14</v>
      </c>
      <c r="G52" s="44" t="s">
        <v>209</v>
      </c>
      <c r="H52" s="70"/>
    </row>
    <row r="53" spans="2:8" x14ac:dyDescent="0.25">
      <c r="B53" s="43" t="s">
        <v>292</v>
      </c>
      <c r="C53" s="44" t="s">
        <v>201</v>
      </c>
      <c r="D53" s="44" t="s">
        <v>149</v>
      </c>
      <c r="E53" s="15">
        <v>15.8</v>
      </c>
      <c r="F53" s="44" t="s">
        <v>14</v>
      </c>
      <c r="G53" s="44" t="s">
        <v>210</v>
      </c>
      <c r="H53" s="70"/>
    </row>
    <row r="54" spans="2:8" x14ac:dyDescent="0.25">
      <c r="B54" s="43" t="s">
        <v>292</v>
      </c>
      <c r="C54" s="44" t="s">
        <v>202</v>
      </c>
      <c r="D54" s="44" t="s">
        <v>151</v>
      </c>
      <c r="E54" s="15">
        <v>8.3000000000000007</v>
      </c>
      <c r="F54" s="44" t="s">
        <v>14</v>
      </c>
      <c r="G54" s="44" t="s">
        <v>211</v>
      </c>
      <c r="H54" s="70"/>
    </row>
    <row r="55" spans="2:8" x14ac:dyDescent="0.25">
      <c r="B55" s="43"/>
      <c r="C55" s="44"/>
      <c r="D55" s="9" t="s">
        <v>152</v>
      </c>
      <c r="E55" s="18">
        <f>SUM(E51:E54)</f>
        <v>2581.9</v>
      </c>
      <c r="F55" s="44" t="s">
        <v>14</v>
      </c>
      <c r="G55" s="44" t="s">
        <v>11</v>
      </c>
      <c r="H55" s="70"/>
    </row>
    <row r="56" spans="2:8" x14ac:dyDescent="0.25">
      <c r="B56" s="43" t="s">
        <v>293</v>
      </c>
      <c r="C56" s="44" t="s">
        <v>203</v>
      </c>
      <c r="D56" s="44" t="s">
        <v>212</v>
      </c>
      <c r="E56" s="15">
        <v>1837</v>
      </c>
      <c r="F56" s="44" t="s">
        <v>14</v>
      </c>
      <c r="G56" s="44" t="s">
        <v>216</v>
      </c>
      <c r="H56" s="70"/>
    </row>
    <row r="57" spans="2:8" x14ac:dyDescent="0.25">
      <c r="B57" s="43" t="s">
        <v>293</v>
      </c>
      <c r="C57" s="44" t="s">
        <v>204</v>
      </c>
      <c r="D57" s="44" t="s">
        <v>213</v>
      </c>
      <c r="E57" s="15">
        <v>1934.6</v>
      </c>
      <c r="F57" s="44" t="s">
        <v>14</v>
      </c>
      <c r="G57" s="44" t="s">
        <v>217</v>
      </c>
      <c r="H57" s="70"/>
    </row>
    <row r="58" spans="2:8" x14ac:dyDescent="0.25">
      <c r="B58" s="43" t="s">
        <v>293</v>
      </c>
      <c r="C58" s="44" t="s">
        <v>205</v>
      </c>
      <c r="D58" s="44" t="s">
        <v>214</v>
      </c>
      <c r="E58" s="15">
        <v>424.2</v>
      </c>
      <c r="F58" s="44" t="s">
        <v>14</v>
      </c>
      <c r="G58" s="44" t="s">
        <v>218</v>
      </c>
      <c r="H58" s="70"/>
    </row>
    <row r="59" spans="2:8" x14ac:dyDescent="0.25">
      <c r="B59" s="43" t="s">
        <v>293</v>
      </c>
      <c r="C59" s="44" t="s">
        <v>206</v>
      </c>
      <c r="D59" s="44" t="s">
        <v>215</v>
      </c>
      <c r="E59" s="15">
        <v>1625.8</v>
      </c>
      <c r="F59" s="44" t="s">
        <v>14</v>
      </c>
      <c r="G59" s="44" t="s">
        <v>219</v>
      </c>
      <c r="H59" s="70"/>
    </row>
    <row r="60" spans="2:8" x14ac:dyDescent="0.25">
      <c r="B60" s="43"/>
      <c r="C60" s="44"/>
      <c r="D60" s="9" t="s">
        <v>152</v>
      </c>
      <c r="E60" s="18">
        <f>SUM(E56:E59)</f>
        <v>5821.6</v>
      </c>
      <c r="F60" s="44" t="s">
        <v>14</v>
      </c>
      <c r="G60" s="44" t="s">
        <v>11</v>
      </c>
      <c r="H60" s="70"/>
    </row>
    <row r="61" spans="2:8" ht="15" customHeight="1" x14ac:dyDescent="0.25">
      <c r="B61" s="43" t="s">
        <v>294</v>
      </c>
      <c r="C61" s="44" t="s">
        <v>207</v>
      </c>
      <c r="D61" s="44" t="s">
        <v>221</v>
      </c>
      <c r="E61" s="15">
        <v>18.100000000000001</v>
      </c>
      <c r="F61" s="44" t="s">
        <v>14</v>
      </c>
      <c r="G61" s="44" t="s">
        <v>225</v>
      </c>
      <c r="H61" s="70"/>
    </row>
    <row r="62" spans="2:8" x14ac:dyDescent="0.25">
      <c r="B62" s="43" t="s">
        <v>294</v>
      </c>
      <c r="C62" s="44" t="s">
        <v>232</v>
      </c>
      <c r="D62" s="44" t="s">
        <v>222</v>
      </c>
      <c r="E62" s="15">
        <v>18.100000000000001</v>
      </c>
      <c r="F62" s="44" t="s">
        <v>14</v>
      </c>
      <c r="G62" s="44" t="s">
        <v>225</v>
      </c>
      <c r="H62" s="70"/>
    </row>
    <row r="63" spans="2:8" x14ac:dyDescent="0.25">
      <c r="B63" s="43" t="s">
        <v>294</v>
      </c>
      <c r="C63" s="44" t="s">
        <v>233</v>
      </c>
      <c r="D63" s="44" t="s">
        <v>223</v>
      </c>
      <c r="E63" s="15">
        <v>18.100000000000001</v>
      </c>
      <c r="F63" s="44" t="s">
        <v>14</v>
      </c>
      <c r="G63" s="44" t="s">
        <v>225</v>
      </c>
      <c r="H63" s="70"/>
    </row>
    <row r="64" spans="2:8" x14ac:dyDescent="0.25">
      <c r="B64" s="43" t="s">
        <v>294</v>
      </c>
      <c r="C64" s="44" t="s">
        <v>234</v>
      </c>
      <c r="D64" s="44" t="s">
        <v>224</v>
      </c>
      <c r="E64" s="15">
        <v>18.100000000000001</v>
      </c>
      <c r="F64" s="44" t="s">
        <v>14</v>
      </c>
      <c r="G64" s="44" t="s">
        <v>225</v>
      </c>
      <c r="H64" s="70"/>
    </row>
    <row r="65" spans="2:8" x14ac:dyDescent="0.25">
      <c r="B65" s="43" t="s">
        <v>294</v>
      </c>
      <c r="C65" s="44"/>
      <c r="D65" s="44" t="s">
        <v>243</v>
      </c>
      <c r="E65" s="15">
        <v>18.100000000000001</v>
      </c>
      <c r="F65" s="44" t="s">
        <v>14</v>
      </c>
      <c r="G65" s="44" t="s">
        <v>225</v>
      </c>
      <c r="H65" s="70"/>
    </row>
    <row r="66" spans="2:8" x14ac:dyDescent="0.25">
      <c r="B66" s="43"/>
      <c r="C66" s="44"/>
      <c r="D66" s="9" t="s">
        <v>152</v>
      </c>
      <c r="E66" s="18">
        <f>SUM(E61:E65)</f>
        <v>90.5</v>
      </c>
      <c r="F66" s="44" t="s">
        <v>14</v>
      </c>
      <c r="G66" s="44"/>
      <c r="H66" s="70"/>
    </row>
    <row r="67" spans="2:8" x14ac:dyDescent="0.25">
      <c r="B67" s="43" t="s">
        <v>295</v>
      </c>
      <c r="C67" s="44" t="s">
        <v>235</v>
      </c>
      <c r="D67" s="44" t="s">
        <v>226</v>
      </c>
      <c r="E67" s="15">
        <v>102.1</v>
      </c>
      <c r="F67" s="44" t="s">
        <v>14</v>
      </c>
      <c r="G67" s="44" t="s">
        <v>227</v>
      </c>
      <c r="H67" s="70"/>
    </row>
    <row r="68" spans="2:8" x14ac:dyDescent="0.25">
      <c r="B68" s="43"/>
      <c r="C68" s="44"/>
      <c r="D68" s="9" t="s">
        <v>152</v>
      </c>
      <c r="E68" s="18">
        <f>SUM(E67)</f>
        <v>102.1</v>
      </c>
      <c r="F68" s="44" t="s">
        <v>14</v>
      </c>
      <c r="G68" s="44"/>
      <c r="H68" s="70"/>
    </row>
    <row r="69" spans="2:8" x14ac:dyDescent="0.25">
      <c r="B69" s="43" t="s">
        <v>296</v>
      </c>
      <c r="C69" s="44" t="s">
        <v>236</v>
      </c>
      <c r="D69" s="44" t="s">
        <v>228</v>
      </c>
      <c r="E69" s="15">
        <v>102.1</v>
      </c>
      <c r="F69" s="44" t="s">
        <v>14</v>
      </c>
      <c r="G69" s="44" t="s">
        <v>227</v>
      </c>
      <c r="H69" s="70"/>
    </row>
    <row r="70" spans="2:8" x14ac:dyDescent="0.25">
      <c r="B70" s="43" t="s">
        <v>296</v>
      </c>
      <c r="C70" s="44" t="s">
        <v>237</v>
      </c>
      <c r="D70" s="44" t="s">
        <v>229</v>
      </c>
      <c r="E70" s="15">
        <v>102.1</v>
      </c>
      <c r="F70" s="44" t="s">
        <v>14</v>
      </c>
      <c r="G70" s="44" t="s">
        <v>227</v>
      </c>
      <c r="H70" s="70"/>
    </row>
    <row r="71" spans="2:8" x14ac:dyDescent="0.25">
      <c r="B71" s="43" t="s">
        <v>296</v>
      </c>
      <c r="C71" s="44" t="s">
        <v>238</v>
      </c>
      <c r="D71" s="44" t="s">
        <v>230</v>
      </c>
      <c r="E71" s="15">
        <v>102.1</v>
      </c>
      <c r="F71" s="44" t="s">
        <v>14</v>
      </c>
      <c r="G71" s="44" t="s">
        <v>227</v>
      </c>
      <c r="H71" s="70"/>
    </row>
    <row r="72" spans="2:8" x14ac:dyDescent="0.25">
      <c r="B72" s="43" t="s">
        <v>296</v>
      </c>
      <c r="C72" s="44" t="s">
        <v>239</v>
      </c>
      <c r="D72" s="44" t="s">
        <v>231</v>
      </c>
      <c r="E72" s="15">
        <v>102.1</v>
      </c>
      <c r="F72" s="44" t="s">
        <v>14</v>
      </c>
      <c r="G72" s="44" t="s">
        <v>227</v>
      </c>
      <c r="H72" s="70"/>
    </row>
    <row r="73" spans="2:8" x14ac:dyDescent="0.25">
      <c r="B73" s="43"/>
      <c r="C73" s="44"/>
      <c r="D73" s="9" t="s">
        <v>152</v>
      </c>
      <c r="E73" s="18">
        <f>SUM(E69:E72)</f>
        <v>408.4</v>
      </c>
      <c r="F73" s="44" t="s">
        <v>14</v>
      </c>
      <c r="G73" s="44"/>
      <c r="H73" s="70"/>
    </row>
    <row r="74" spans="2:8" x14ac:dyDescent="0.25">
      <c r="B74" s="43" t="s">
        <v>297</v>
      </c>
      <c r="C74" s="44" t="s">
        <v>240</v>
      </c>
      <c r="D74" s="44" t="s">
        <v>242</v>
      </c>
      <c r="E74" s="15">
        <v>19.2</v>
      </c>
      <c r="F74" s="44" t="s">
        <v>14</v>
      </c>
      <c r="G74" s="44" t="s">
        <v>241</v>
      </c>
      <c r="H74" s="70"/>
    </row>
    <row r="75" spans="2:8" x14ac:dyDescent="0.25">
      <c r="B75" s="43"/>
      <c r="C75" s="44"/>
      <c r="D75" s="9" t="s">
        <v>152</v>
      </c>
      <c r="E75" s="18">
        <f>SUM(E74)</f>
        <v>19.2</v>
      </c>
      <c r="F75" s="44" t="s">
        <v>14</v>
      </c>
      <c r="G75" s="44"/>
      <c r="H75" s="70"/>
    </row>
    <row r="76" spans="2:8" x14ac:dyDescent="0.25">
      <c r="B76" s="43" t="s">
        <v>298</v>
      </c>
      <c r="C76" s="44" t="s">
        <v>244</v>
      </c>
      <c r="D76" s="44" t="s">
        <v>245</v>
      </c>
      <c r="E76" s="15">
        <v>19.2</v>
      </c>
      <c r="F76" s="44" t="s">
        <v>14</v>
      </c>
      <c r="G76" s="44" t="s">
        <v>241</v>
      </c>
      <c r="H76" s="70"/>
    </row>
    <row r="77" spans="2:8" x14ac:dyDescent="0.25">
      <c r="B77" s="43" t="s">
        <v>298</v>
      </c>
      <c r="C77" s="44" t="s">
        <v>249</v>
      </c>
      <c r="D77" s="44" t="s">
        <v>246</v>
      </c>
      <c r="E77" s="15">
        <v>19.2</v>
      </c>
      <c r="F77" s="44" t="s">
        <v>14</v>
      </c>
      <c r="G77" s="44" t="s">
        <v>241</v>
      </c>
      <c r="H77" s="70"/>
    </row>
    <row r="78" spans="2:8" x14ac:dyDescent="0.25">
      <c r="B78" s="43" t="s">
        <v>298</v>
      </c>
      <c r="C78" s="44" t="s">
        <v>250</v>
      </c>
      <c r="D78" s="44" t="s">
        <v>247</v>
      </c>
      <c r="E78" s="15">
        <v>19.2</v>
      </c>
      <c r="F78" s="44" t="s">
        <v>14</v>
      </c>
      <c r="G78" s="44" t="s">
        <v>241</v>
      </c>
      <c r="H78" s="70"/>
    </row>
    <row r="79" spans="2:8" x14ac:dyDescent="0.25">
      <c r="B79" s="43" t="s">
        <v>298</v>
      </c>
      <c r="C79" s="44" t="s">
        <v>251</v>
      </c>
      <c r="D79" s="44" t="s">
        <v>248</v>
      </c>
      <c r="E79" s="15">
        <v>19.2</v>
      </c>
      <c r="F79" s="44" t="s">
        <v>14</v>
      </c>
      <c r="G79" s="44" t="s">
        <v>241</v>
      </c>
      <c r="H79" s="70"/>
    </row>
    <row r="80" spans="2:8" ht="15.75" thickBot="1" x14ac:dyDescent="0.3">
      <c r="B80" s="11"/>
      <c r="C80" s="12"/>
      <c r="D80" s="13" t="s">
        <v>152</v>
      </c>
      <c r="E80" s="19">
        <f>SUM(E76:E79)</f>
        <v>76.8</v>
      </c>
      <c r="F80" s="12" t="s">
        <v>14</v>
      </c>
      <c r="G80" s="12"/>
      <c r="H80" s="71"/>
    </row>
  </sheetData>
  <mergeCells count="7">
    <mergeCell ref="B3:H3"/>
    <mergeCell ref="H44:H45"/>
    <mergeCell ref="H51:H80"/>
    <mergeCell ref="H31:H40"/>
    <mergeCell ref="H9:H20"/>
    <mergeCell ref="H22:H25"/>
    <mergeCell ref="H27:H29"/>
  </mergeCells>
  <phoneticPr fontId="1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4"/>
  <sheetViews>
    <sheetView topLeftCell="A2" zoomScale="70" zoomScaleNormal="70" workbookViewId="0">
      <pane ySplit="2" topLeftCell="A4" activePane="bottomLeft" state="frozen"/>
      <selection activeCell="A2" sqref="A2"/>
      <selection pane="bottomLeft" activeCell="K44" sqref="K44"/>
    </sheetView>
  </sheetViews>
  <sheetFormatPr defaultRowHeight="15" x14ac:dyDescent="0.25"/>
  <cols>
    <col min="1" max="1" width="9.140625" style="1"/>
    <col min="2" max="2" width="14.28515625" style="1" customWidth="1"/>
    <col min="3" max="3" width="6.7109375" style="1" bestFit="1" customWidth="1"/>
    <col min="4" max="4" width="38.85546875" style="1" bestFit="1" customWidth="1"/>
    <col min="5" max="5" width="8.42578125" style="1" bestFit="1" customWidth="1"/>
    <col min="6" max="6" width="11.42578125" style="1" bestFit="1" customWidth="1"/>
    <col min="7" max="7" width="39.42578125" style="1" bestFit="1" customWidth="1"/>
    <col min="8" max="8" width="41.140625" style="1" customWidth="1"/>
    <col min="9" max="16384" width="9.140625" style="1"/>
  </cols>
  <sheetData>
    <row r="1" spans="2:8" ht="15.75" hidden="1" thickBot="1" x14ac:dyDescent="0.3"/>
    <row r="2" spans="2:8" x14ac:dyDescent="0.25">
      <c r="B2" s="62" t="s">
        <v>174</v>
      </c>
      <c r="C2" s="63"/>
      <c r="D2" s="63"/>
      <c r="E2" s="63"/>
      <c r="F2" s="63"/>
      <c r="G2" s="63"/>
    </row>
    <row r="3" spans="2:8" x14ac:dyDescent="0.25">
      <c r="B3" s="10" t="s">
        <v>253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45" t="s">
        <v>340</v>
      </c>
    </row>
    <row r="4" spans="2:8" x14ac:dyDescent="0.25">
      <c r="B4" s="3" t="s">
        <v>11</v>
      </c>
      <c r="C4" s="3">
        <v>0</v>
      </c>
      <c r="D4" s="3"/>
      <c r="E4" s="3"/>
      <c r="F4" s="3"/>
      <c r="G4" s="3"/>
      <c r="H4" s="38"/>
    </row>
    <row r="5" spans="2:8" x14ac:dyDescent="0.25">
      <c r="B5" s="4" t="s">
        <v>11</v>
      </c>
      <c r="C5" s="4">
        <v>1</v>
      </c>
      <c r="D5" s="4"/>
      <c r="E5" s="4"/>
      <c r="F5" s="4"/>
      <c r="G5" s="4"/>
      <c r="H5" s="39"/>
    </row>
    <row r="6" spans="2:8" x14ac:dyDescent="0.25">
      <c r="B6" s="5" t="s">
        <v>11</v>
      </c>
      <c r="C6" s="5" t="s">
        <v>5</v>
      </c>
      <c r="D6" s="5" t="s">
        <v>336</v>
      </c>
      <c r="E6" s="5"/>
      <c r="F6" s="5"/>
      <c r="G6" s="5"/>
      <c r="H6" s="36"/>
    </row>
    <row r="7" spans="2:8" x14ac:dyDescent="0.25">
      <c r="B7" s="5" t="s">
        <v>11</v>
      </c>
      <c r="C7" s="5" t="s">
        <v>7</v>
      </c>
      <c r="D7" s="5" t="s">
        <v>110</v>
      </c>
      <c r="E7" s="5" t="s">
        <v>11</v>
      </c>
      <c r="F7" s="5" t="s">
        <v>11</v>
      </c>
      <c r="G7" s="5" t="s">
        <v>11</v>
      </c>
      <c r="H7" s="36"/>
    </row>
    <row r="8" spans="2:8" x14ac:dyDescent="0.25">
      <c r="B8" s="10" t="s">
        <v>258</v>
      </c>
      <c r="C8" s="2" t="s">
        <v>8</v>
      </c>
      <c r="D8" s="2" t="s">
        <v>79</v>
      </c>
      <c r="E8" s="6">
        <v>1</v>
      </c>
      <c r="F8" s="2" t="s">
        <v>20</v>
      </c>
      <c r="G8" s="2" t="s">
        <v>11</v>
      </c>
      <c r="H8" s="58" t="s">
        <v>344</v>
      </c>
    </row>
    <row r="9" spans="2:8" ht="15" customHeight="1" x14ac:dyDescent="0.25">
      <c r="B9" s="10" t="s">
        <v>256</v>
      </c>
      <c r="C9" s="2" t="s">
        <v>12</v>
      </c>
      <c r="D9" s="2" t="s">
        <v>34</v>
      </c>
      <c r="E9" s="6">
        <v>1</v>
      </c>
      <c r="F9" s="2" t="s">
        <v>20</v>
      </c>
      <c r="G9" s="2" t="s">
        <v>35</v>
      </c>
      <c r="H9" s="59"/>
    </row>
    <row r="10" spans="2:8" x14ac:dyDescent="0.25">
      <c r="B10" s="10" t="s">
        <v>11</v>
      </c>
      <c r="C10" s="2" t="s">
        <v>17</v>
      </c>
      <c r="D10" s="2" t="s">
        <v>36</v>
      </c>
      <c r="E10" s="41">
        <v>1</v>
      </c>
      <c r="F10" s="2" t="s">
        <v>20</v>
      </c>
      <c r="G10" s="2" t="s">
        <v>37</v>
      </c>
      <c r="H10" s="59"/>
    </row>
    <row r="11" spans="2:8" x14ac:dyDescent="0.25">
      <c r="B11" s="10" t="s">
        <v>11</v>
      </c>
      <c r="C11" s="2" t="s">
        <v>18</v>
      </c>
      <c r="D11" s="2" t="s">
        <v>267</v>
      </c>
      <c r="E11" s="41">
        <v>2.2999999999999998</v>
      </c>
      <c r="F11" s="2" t="s">
        <v>14</v>
      </c>
      <c r="G11" s="2" t="s">
        <v>177</v>
      </c>
      <c r="H11" s="60"/>
    </row>
    <row r="12" spans="2:8" x14ac:dyDescent="0.25">
      <c r="B12" s="5" t="s">
        <v>11</v>
      </c>
      <c r="C12" s="5" t="s">
        <v>41</v>
      </c>
      <c r="D12" s="5" t="s">
        <v>68</v>
      </c>
      <c r="E12" s="42"/>
      <c r="F12" s="5"/>
      <c r="G12" s="5"/>
      <c r="H12" s="36"/>
    </row>
    <row r="13" spans="2:8" x14ac:dyDescent="0.25">
      <c r="B13" s="10" t="s">
        <v>259</v>
      </c>
      <c r="C13" s="2" t="s">
        <v>42</v>
      </c>
      <c r="D13" s="2" t="s">
        <v>43</v>
      </c>
      <c r="E13" s="41">
        <v>23</v>
      </c>
      <c r="F13" s="2" t="s">
        <v>10</v>
      </c>
      <c r="G13" s="2" t="s">
        <v>11</v>
      </c>
      <c r="H13" s="58" t="s">
        <v>344</v>
      </c>
    </row>
    <row r="14" spans="2:8" x14ac:dyDescent="0.25">
      <c r="B14" s="10" t="s">
        <v>268</v>
      </c>
      <c r="C14" s="2" t="s">
        <v>45</v>
      </c>
      <c r="D14" s="2" t="s">
        <v>112</v>
      </c>
      <c r="E14" s="41">
        <v>15</v>
      </c>
      <c r="F14" s="2" t="s">
        <v>10</v>
      </c>
      <c r="G14" s="2" t="s">
        <v>179</v>
      </c>
      <c r="H14" s="60"/>
    </row>
    <row r="15" spans="2:8" x14ac:dyDescent="0.25">
      <c r="B15" s="5" t="s">
        <v>11</v>
      </c>
      <c r="C15" s="5" t="s">
        <v>56</v>
      </c>
      <c r="D15" s="5" t="s">
        <v>166</v>
      </c>
      <c r="E15" s="42"/>
      <c r="F15" s="5"/>
      <c r="G15" s="5"/>
      <c r="H15" s="36"/>
    </row>
    <row r="16" spans="2:8" x14ac:dyDescent="0.25">
      <c r="B16" s="10" t="s">
        <v>264</v>
      </c>
      <c r="C16" s="2" t="s">
        <v>57</v>
      </c>
      <c r="D16" s="2" t="s">
        <v>60</v>
      </c>
      <c r="E16" s="41">
        <v>9</v>
      </c>
      <c r="F16" s="2" t="s">
        <v>10</v>
      </c>
      <c r="G16" s="2" t="s">
        <v>11</v>
      </c>
      <c r="H16" s="58" t="s">
        <v>344</v>
      </c>
    </row>
    <row r="17" spans="2:8" x14ac:dyDescent="0.25">
      <c r="B17" s="10" t="s">
        <v>265</v>
      </c>
      <c r="C17" s="2" t="s">
        <v>63</v>
      </c>
      <c r="D17" s="2" t="s">
        <v>61</v>
      </c>
      <c r="E17" s="41">
        <v>6</v>
      </c>
      <c r="F17" s="2" t="s">
        <v>10</v>
      </c>
      <c r="G17" s="2" t="s">
        <v>11</v>
      </c>
      <c r="H17" s="59"/>
    </row>
    <row r="18" spans="2:8" x14ac:dyDescent="0.25">
      <c r="B18" s="10" t="s">
        <v>11</v>
      </c>
      <c r="C18" s="2" t="s">
        <v>64</v>
      </c>
      <c r="D18" s="2" t="s">
        <v>167</v>
      </c>
      <c r="E18" s="41">
        <v>15</v>
      </c>
      <c r="F18" s="2" t="s">
        <v>10</v>
      </c>
      <c r="G18" s="2" t="s">
        <v>11</v>
      </c>
      <c r="H18" s="60"/>
    </row>
    <row r="19" spans="2:8" x14ac:dyDescent="0.25">
      <c r="B19" s="5"/>
      <c r="C19" s="5" t="s">
        <v>70</v>
      </c>
      <c r="D19" s="5" t="s">
        <v>73</v>
      </c>
      <c r="E19" s="42"/>
      <c r="F19" s="5"/>
      <c r="G19" s="5"/>
      <c r="H19" s="36"/>
    </row>
    <row r="20" spans="2:8" x14ac:dyDescent="0.25">
      <c r="B20" s="10" t="s">
        <v>11</v>
      </c>
      <c r="C20" s="2" t="s">
        <v>71</v>
      </c>
      <c r="D20" s="2" t="s">
        <v>83</v>
      </c>
      <c r="E20" s="41">
        <v>1</v>
      </c>
      <c r="F20" s="2" t="s">
        <v>10</v>
      </c>
      <c r="G20" s="2" t="s">
        <v>11</v>
      </c>
      <c r="H20" s="58" t="s">
        <v>344</v>
      </c>
    </row>
    <row r="21" spans="2:8" x14ac:dyDescent="0.25">
      <c r="B21" s="10" t="s">
        <v>11</v>
      </c>
      <c r="C21" s="2" t="s">
        <v>74</v>
      </c>
      <c r="D21" s="2" t="s">
        <v>114</v>
      </c>
      <c r="E21" s="41">
        <v>1</v>
      </c>
      <c r="F21" s="2" t="s">
        <v>10</v>
      </c>
      <c r="G21" s="2" t="s">
        <v>11</v>
      </c>
      <c r="H21" s="59"/>
    </row>
    <row r="22" spans="2:8" x14ac:dyDescent="0.25">
      <c r="B22" s="10" t="s">
        <v>270</v>
      </c>
      <c r="C22" s="2" t="s">
        <v>76</v>
      </c>
      <c r="D22" s="2" t="s">
        <v>86</v>
      </c>
      <c r="E22" s="41">
        <v>1</v>
      </c>
      <c r="F22" s="2" t="s">
        <v>10</v>
      </c>
      <c r="G22" s="2" t="s">
        <v>176</v>
      </c>
      <c r="H22" s="59"/>
    </row>
    <row r="23" spans="2:8" x14ac:dyDescent="0.25">
      <c r="B23" s="10" t="s">
        <v>272</v>
      </c>
      <c r="C23" s="2" t="s">
        <v>77</v>
      </c>
      <c r="D23" s="2" t="s">
        <v>99</v>
      </c>
      <c r="E23" s="41">
        <v>4</v>
      </c>
      <c r="F23" s="2" t="s">
        <v>10</v>
      </c>
      <c r="G23" s="2" t="s">
        <v>106</v>
      </c>
      <c r="H23" s="59"/>
    </row>
    <row r="24" spans="2:8" x14ac:dyDescent="0.25">
      <c r="B24" s="10" t="s">
        <v>11</v>
      </c>
      <c r="C24" s="2" t="s">
        <v>88</v>
      </c>
      <c r="D24" s="2" t="s">
        <v>175</v>
      </c>
      <c r="E24" s="41">
        <v>4</v>
      </c>
      <c r="F24" s="2" t="s">
        <v>10</v>
      </c>
      <c r="G24" s="2" t="s">
        <v>176</v>
      </c>
      <c r="H24" s="60"/>
    </row>
    <row r="25" spans="2:8" x14ac:dyDescent="0.25">
      <c r="B25" s="5"/>
      <c r="C25" s="5" t="s">
        <v>107</v>
      </c>
      <c r="D25" s="5" t="s">
        <v>116</v>
      </c>
      <c r="E25" s="5"/>
      <c r="F25" s="5"/>
      <c r="G25" s="5"/>
      <c r="H25" s="36"/>
    </row>
    <row r="26" spans="2:8" x14ac:dyDescent="0.25">
      <c r="B26" s="10" t="s">
        <v>11</v>
      </c>
      <c r="C26" s="2" t="s">
        <v>117</v>
      </c>
      <c r="D26" s="2" t="s">
        <v>119</v>
      </c>
      <c r="E26" s="41">
        <v>2.2999999999999998</v>
      </c>
      <c r="F26" s="2" t="s">
        <v>14</v>
      </c>
      <c r="G26" s="2" t="s">
        <v>177</v>
      </c>
      <c r="H26" s="47" t="s">
        <v>344</v>
      </c>
    </row>
    <row r="27" spans="2:8" x14ac:dyDescent="0.25">
      <c r="B27" s="5"/>
      <c r="C27" s="5" t="s">
        <v>124</v>
      </c>
      <c r="D27" s="5" t="s">
        <v>118</v>
      </c>
      <c r="E27" s="5"/>
      <c r="F27" s="5"/>
      <c r="G27" s="5"/>
      <c r="H27" s="36"/>
    </row>
    <row r="28" spans="2:8" x14ac:dyDescent="0.25">
      <c r="B28" s="10" t="s">
        <v>273</v>
      </c>
      <c r="C28" s="2" t="s">
        <v>125</v>
      </c>
      <c r="D28" s="2" t="s">
        <v>120</v>
      </c>
      <c r="E28" s="2">
        <v>112</v>
      </c>
      <c r="F28" s="2" t="s">
        <v>14</v>
      </c>
      <c r="G28" s="2" t="s">
        <v>180</v>
      </c>
      <c r="H28" s="47" t="s">
        <v>344</v>
      </c>
    </row>
    <row r="29" spans="2:8" x14ac:dyDescent="0.25">
      <c r="B29" s="5"/>
      <c r="C29" s="5" t="s">
        <v>127</v>
      </c>
      <c r="D29" s="5" t="s">
        <v>129</v>
      </c>
      <c r="E29" s="5"/>
      <c r="F29" s="5"/>
      <c r="G29" s="5"/>
      <c r="H29" s="36"/>
    </row>
    <row r="30" spans="2:8" x14ac:dyDescent="0.25">
      <c r="B30" s="10" t="s">
        <v>284</v>
      </c>
      <c r="C30" s="2" t="s">
        <v>128</v>
      </c>
      <c r="D30" s="2" t="s">
        <v>252</v>
      </c>
      <c r="E30" s="2">
        <v>1</v>
      </c>
      <c r="F30" s="2" t="s">
        <v>10</v>
      </c>
      <c r="G30" s="2" t="s">
        <v>11</v>
      </c>
      <c r="H30" s="58" t="s">
        <v>344</v>
      </c>
    </row>
    <row r="31" spans="2:8" x14ac:dyDescent="0.25">
      <c r="B31" s="10" t="s">
        <v>285</v>
      </c>
      <c r="C31" s="2" t="s">
        <v>135</v>
      </c>
      <c r="D31" s="2" t="s">
        <v>178</v>
      </c>
      <c r="E31" s="2">
        <v>1</v>
      </c>
      <c r="F31" s="2" t="s">
        <v>10</v>
      </c>
      <c r="G31" s="2" t="s">
        <v>11</v>
      </c>
      <c r="H31" s="59"/>
    </row>
    <row r="32" spans="2:8" x14ac:dyDescent="0.25">
      <c r="B32" s="10" t="s">
        <v>277</v>
      </c>
      <c r="C32" s="2" t="s">
        <v>136</v>
      </c>
      <c r="D32" s="2" t="s">
        <v>131</v>
      </c>
      <c r="E32" s="2">
        <v>4</v>
      </c>
      <c r="F32" s="2" t="s">
        <v>10</v>
      </c>
      <c r="G32" s="2" t="s">
        <v>11</v>
      </c>
      <c r="H32" s="59"/>
    </row>
    <row r="33" spans="2:11" x14ac:dyDescent="0.25">
      <c r="B33" s="10" t="s">
        <v>11</v>
      </c>
      <c r="C33" s="2" t="s">
        <v>137</v>
      </c>
      <c r="D33" s="2" t="s">
        <v>133</v>
      </c>
      <c r="E33" s="2">
        <v>3</v>
      </c>
      <c r="F33" s="2" t="s">
        <v>10</v>
      </c>
      <c r="G33" s="2" t="s">
        <v>11</v>
      </c>
      <c r="H33" s="59"/>
    </row>
    <row r="34" spans="2:11" x14ac:dyDescent="0.25">
      <c r="B34" s="10" t="s">
        <v>279</v>
      </c>
      <c r="C34" s="2" t="s">
        <v>138</v>
      </c>
      <c r="D34" s="2" t="s">
        <v>134</v>
      </c>
      <c r="E34" s="2">
        <v>14</v>
      </c>
      <c r="F34" s="2" t="s">
        <v>10</v>
      </c>
      <c r="G34" s="2" t="s">
        <v>11</v>
      </c>
      <c r="H34" s="59"/>
    </row>
    <row r="35" spans="2:11" x14ac:dyDescent="0.25">
      <c r="B35" s="10" t="s">
        <v>280</v>
      </c>
      <c r="C35" s="2" t="s">
        <v>141</v>
      </c>
      <c r="D35" s="2" t="s">
        <v>139</v>
      </c>
      <c r="E35" s="2">
        <v>14</v>
      </c>
      <c r="F35" s="2" t="s">
        <v>10</v>
      </c>
      <c r="G35" s="2" t="s">
        <v>11</v>
      </c>
      <c r="H35" s="59"/>
    </row>
    <row r="36" spans="2:11" x14ac:dyDescent="0.25">
      <c r="B36" s="10" t="s">
        <v>281</v>
      </c>
      <c r="C36" s="2" t="s">
        <v>142</v>
      </c>
      <c r="D36" s="2" t="s">
        <v>140</v>
      </c>
      <c r="E36" s="2">
        <v>3</v>
      </c>
      <c r="F36" s="2" t="s">
        <v>10</v>
      </c>
      <c r="G36" s="2" t="s">
        <v>11</v>
      </c>
      <c r="H36" s="60"/>
    </row>
    <row r="37" spans="2:11" x14ac:dyDescent="0.25">
      <c r="B37" s="5"/>
      <c r="C37" s="5" t="s">
        <v>153</v>
      </c>
      <c r="D37" s="5" t="s">
        <v>145</v>
      </c>
      <c r="E37" s="5"/>
      <c r="F37" s="5"/>
      <c r="G37" s="5"/>
      <c r="H37" s="36"/>
    </row>
    <row r="38" spans="2:11" x14ac:dyDescent="0.25">
      <c r="B38" s="10" t="s">
        <v>283</v>
      </c>
      <c r="C38" s="2" t="s">
        <v>154</v>
      </c>
      <c r="D38" s="2" t="s">
        <v>146</v>
      </c>
      <c r="E38" s="2">
        <v>96.6</v>
      </c>
      <c r="F38" s="2" t="s">
        <v>14</v>
      </c>
      <c r="G38" s="2" t="s">
        <v>181</v>
      </c>
      <c r="H38" s="58" t="s">
        <v>344</v>
      </c>
    </row>
    <row r="39" spans="2:11" x14ac:dyDescent="0.25">
      <c r="B39" s="10" t="s">
        <v>283</v>
      </c>
      <c r="C39" s="2" t="s">
        <v>155</v>
      </c>
      <c r="D39" s="2" t="s">
        <v>147</v>
      </c>
      <c r="E39" s="2">
        <v>135.9</v>
      </c>
      <c r="F39" s="2" t="s">
        <v>14</v>
      </c>
      <c r="G39" s="2" t="s">
        <v>182</v>
      </c>
      <c r="H39" s="59"/>
    </row>
    <row r="40" spans="2:11" x14ac:dyDescent="0.25">
      <c r="B40" s="10" t="s">
        <v>283</v>
      </c>
      <c r="C40" s="2" t="s">
        <v>156</v>
      </c>
      <c r="D40" s="2" t="s">
        <v>148</v>
      </c>
      <c r="E40" s="2">
        <v>48.6</v>
      </c>
      <c r="F40" s="2" t="s">
        <v>14</v>
      </c>
      <c r="G40" s="2" t="s">
        <v>183</v>
      </c>
      <c r="H40" s="59"/>
    </row>
    <row r="41" spans="2:11" x14ac:dyDescent="0.25">
      <c r="B41" s="10" t="s">
        <v>283</v>
      </c>
      <c r="C41" s="2" t="s">
        <v>157</v>
      </c>
      <c r="D41" s="2" t="s">
        <v>149</v>
      </c>
      <c r="E41" s="2">
        <v>33</v>
      </c>
      <c r="F41" s="2" t="s">
        <v>14</v>
      </c>
      <c r="G41" s="2" t="s">
        <v>184</v>
      </c>
      <c r="H41" s="59"/>
    </row>
    <row r="42" spans="2:11" x14ac:dyDescent="0.25">
      <c r="B42" s="10" t="s">
        <v>283</v>
      </c>
      <c r="C42" s="2" t="s">
        <v>158</v>
      </c>
      <c r="D42" s="2" t="s">
        <v>150</v>
      </c>
      <c r="E42" s="2">
        <v>95.2</v>
      </c>
      <c r="F42" s="2" t="s">
        <v>14</v>
      </c>
      <c r="G42" s="2" t="s">
        <v>185</v>
      </c>
      <c r="H42" s="59"/>
    </row>
    <row r="43" spans="2:11" x14ac:dyDescent="0.25">
      <c r="B43" s="10" t="s">
        <v>283</v>
      </c>
      <c r="C43" s="2" t="s">
        <v>159</v>
      </c>
      <c r="D43" s="2" t="s">
        <v>151</v>
      </c>
      <c r="E43" s="2">
        <v>69.099999999999994</v>
      </c>
      <c r="F43" s="2" t="s">
        <v>14</v>
      </c>
      <c r="G43" s="2" t="s">
        <v>186</v>
      </c>
      <c r="H43" s="59"/>
    </row>
    <row r="44" spans="2:11" ht="15.75" thickBot="1" x14ac:dyDescent="0.3">
      <c r="B44" s="11"/>
      <c r="C44" s="12"/>
      <c r="D44" s="13" t="s">
        <v>152</v>
      </c>
      <c r="E44" s="40">
        <f xml:space="preserve"> SUM(E38:E43)</f>
        <v>478.4</v>
      </c>
      <c r="F44" s="12" t="s">
        <v>14</v>
      </c>
      <c r="G44" s="12" t="s">
        <v>11</v>
      </c>
      <c r="H44" s="60"/>
      <c r="J44" s="55">
        <f>E44+PALCO!E50</f>
        <v>1069.1000000000001</v>
      </c>
      <c r="K44" s="55" t="s">
        <v>359</v>
      </c>
    </row>
  </sheetData>
  <mergeCells count="7">
    <mergeCell ref="H38:H44"/>
    <mergeCell ref="B2:G2"/>
    <mergeCell ref="H8:H11"/>
    <mergeCell ref="H13:H14"/>
    <mergeCell ref="H16:H18"/>
    <mergeCell ref="H20:H24"/>
    <mergeCell ref="H30:H3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54"/>
  <sheetViews>
    <sheetView topLeftCell="A2" zoomScale="70" zoomScaleNormal="70" workbookViewId="0">
      <pane ySplit="2" topLeftCell="A4" activePane="bottomLeft" state="frozen"/>
      <selection activeCell="A2" sqref="A2"/>
      <selection pane="bottomLeft" activeCell="E14" sqref="E14"/>
    </sheetView>
  </sheetViews>
  <sheetFormatPr defaultRowHeight="15" x14ac:dyDescent="0.25"/>
  <cols>
    <col min="1" max="1" width="9.140625" style="46"/>
    <col min="2" max="2" width="12.140625" style="46" customWidth="1"/>
    <col min="3" max="3" width="6.7109375" style="46" bestFit="1" customWidth="1"/>
    <col min="4" max="4" width="38.85546875" style="46" bestFit="1" customWidth="1"/>
    <col min="5" max="5" width="8.42578125" style="46" bestFit="1" customWidth="1"/>
    <col min="6" max="6" width="11.42578125" style="46" bestFit="1" customWidth="1"/>
    <col min="7" max="7" width="38.42578125" style="46" bestFit="1" customWidth="1"/>
    <col min="8" max="8" width="42.5703125" style="46" customWidth="1"/>
    <col min="9" max="16384" width="9.140625" style="46"/>
  </cols>
  <sheetData>
    <row r="1" spans="2:8" hidden="1" x14ac:dyDescent="0.25"/>
    <row r="2" spans="2:8" x14ac:dyDescent="0.25">
      <c r="B2" s="73" t="s">
        <v>109</v>
      </c>
      <c r="C2" s="74"/>
      <c r="D2" s="74"/>
      <c r="E2" s="74"/>
      <c r="F2" s="74"/>
      <c r="G2" s="74"/>
      <c r="H2" s="75"/>
    </row>
    <row r="3" spans="2:8" x14ac:dyDescent="0.25">
      <c r="B3" s="21" t="s">
        <v>253</v>
      </c>
      <c r="C3" s="22" t="s">
        <v>0</v>
      </c>
      <c r="D3" s="22" t="s">
        <v>1</v>
      </c>
      <c r="E3" s="22" t="s">
        <v>2</v>
      </c>
      <c r="F3" s="22" t="s">
        <v>3</v>
      </c>
      <c r="G3" s="22" t="s">
        <v>4</v>
      </c>
      <c r="H3" s="45" t="s">
        <v>340</v>
      </c>
    </row>
    <row r="4" spans="2:8" x14ac:dyDescent="0.25">
      <c r="B4" s="50" t="s">
        <v>11</v>
      </c>
      <c r="C4" s="23">
        <v>0</v>
      </c>
      <c r="D4" s="23"/>
      <c r="E4" s="23"/>
      <c r="F4" s="23"/>
      <c r="G4" s="23"/>
      <c r="H4" s="38"/>
    </row>
    <row r="5" spans="2:8" x14ac:dyDescent="0.25">
      <c r="B5" s="51" t="s">
        <v>11</v>
      </c>
      <c r="C5" s="24">
        <v>1</v>
      </c>
      <c r="D5" s="24"/>
      <c r="E5" s="24"/>
      <c r="F5" s="24"/>
      <c r="G5" s="24"/>
      <c r="H5" s="39"/>
    </row>
    <row r="6" spans="2:8" x14ac:dyDescent="0.25">
      <c r="B6" s="26" t="s">
        <v>11</v>
      </c>
      <c r="C6" s="25" t="s">
        <v>5</v>
      </c>
      <c r="D6" s="25" t="s">
        <v>335</v>
      </c>
      <c r="E6" s="25"/>
      <c r="F6" s="25"/>
      <c r="G6" s="5"/>
      <c r="H6" s="36"/>
    </row>
    <row r="7" spans="2:8" x14ac:dyDescent="0.25">
      <c r="B7" s="26" t="s">
        <v>11</v>
      </c>
      <c r="C7" s="25" t="s">
        <v>7</v>
      </c>
      <c r="D7" s="25" t="s">
        <v>110</v>
      </c>
      <c r="E7" s="25" t="s">
        <v>11</v>
      </c>
      <c r="F7" s="25" t="s">
        <v>11</v>
      </c>
      <c r="G7" s="25" t="s">
        <v>11</v>
      </c>
      <c r="H7" s="36"/>
    </row>
    <row r="8" spans="2:8" x14ac:dyDescent="0.25">
      <c r="B8" s="21" t="s">
        <v>258</v>
      </c>
      <c r="C8" s="22" t="s">
        <v>8</v>
      </c>
      <c r="D8" s="22" t="s">
        <v>79</v>
      </c>
      <c r="E8" s="48">
        <v>1</v>
      </c>
      <c r="F8" s="22" t="s">
        <v>20</v>
      </c>
      <c r="G8" s="22" t="s">
        <v>11</v>
      </c>
      <c r="H8" s="57" t="s">
        <v>345</v>
      </c>
    </row>
    <row r="9" spans="2:8" x14ac:dyDescent="0.25">
      <c r="B9" s="21" t="s">
        <v>256</v>
      </c>
      <c r="C9" s="22" t="s">
        <v>12</v>
      </c>
      <c r="D9" s="22" t="s">
        <v>34</v>
      </c>
      <c r="E9" s="48">
        <v>1</v>
      </c>
      <c r="F9" s="22" t="s">
        <v>20</v>
      </c>
      <c r="G9" s="22" t="s">
        <v>35</v>
      </c>
      <c r="H9" s="57"/>
    </row>
    <row r="10" spans="2:8" x14ac:dyDescent="0.25">
      <c r="B10" s="21" t="s">
        <v>11</v>
      </c>
      <c r="C10" s="22" t="s">
        <v>17</v>
      </c>
      <c r="D10" s="22" t="s">
        <v>36</v>
      </c>
      <c r="E10" s="48">
        <v>1</v>
      </c>
      <c r="F10" s="22" t="s">
        <v>20</v>
      </c>
      <c r="G10" s="22" t="s">
        <v>37</v>
      </c>
      <c r="H10" s="57"/>
    </row>
    <row r="11" spans="2:8" x14ac:dyDescent="0.25">
      <c r="B11" s="21" t="s">
        <v>11</v>
      </c>
      <c r="C11" s="22" t="s">
        <v>18</v>
      </c>
      <c r="D11" s="22" t="s">
        <v>267</v>
      </c>
      <c r="E11" s="48">
        <v>3.63</v>
      </c>
      <c r="F11" s="22" t="s">
        <v>14</v>
      </c>
      <c r="G11" s="22" t="s">
        <v>111</v>
      </c>
      <c r="H11" s="57"/>
    </row>
    <row r="12" spans="2:8" x14ac:dyDescent="0.25">
      <c r="B12" s="26" t="s">
        <v>11</v>
      </c>
      <c r="C12" s="25" t="s">
        <v>41</v>
      </c>
      <c r="D12" s="25" t="s">
        <v>68</v>
      </c>
      <c r="E12" s="49"/>
      <c r="F12" s="25"/>
      <c r="G12" s="25"/>
      <c r="H12" s="36"/>
    </row>
    <row r="13" spans="2:8" x14ac:dyDescent="0.25">
      <c r="B13" s="21" t="s">
        <v>259</v>
      </c>
      <c r="C13" s="22" t="s">
        <v>42</v>
      </c>
      <c r="D13" s="22" t="s">
        <v>43</v>
      </c>
      <c r="E13" s="48">
        <v>27</v>
      </c>
      <c r="F13" s="22" t="s">
        <v>10</v>
      </c>
      <c r="G13" s="22" t="s">
        <v>11</v>
      </c>
      <c r="H13" s="57" t="s">
        <v>345</v>
      </c>
    </row>
    <row r="14" spans="2:8" x14ac:dyDescent="0.25">
      <c r="B14" s="21" t="s">
        <v>260</v>
      </c>
      <c r="C14" s="22" t="s">
        <v>45</v>
      </c>
      <c r="D14" s="22" t="s">
        <v>44</v>
      </c>
      <c r="E14" s="48">
        <v>4</v>
      </c>
      <c r="F14" s="22" t="s">
        <v>10</v>
      </c>
      <c r="G14" s="22" t="s">
        <v>11</v>
      </c>
      <c r="H14" s="57"/>
    </row>
    <row r="15" spans="2:8" x14ac:dyDescent="0.25">
      <c r="B15" s="21" t="s">
        <v>268</v>
      </c>
      <c r="C15" s="22" t="s">
        <v>46</v>
      </c>
      <c r="D15" s="22" t="s">
        <v>112</v>
      </c>
      <c r="E15" s="48">
        <v>15</v>
      </c>
      <c r="F15" s="22" t="s">
        <v>10</v>
      </c>
      <c r="G15" s="22" t="s">
        <v>113</v>
      </c>
      <c r="H15" s="57"/>
    </row>
    <row r="16" spans="2:8" x14ac:dyDescent="0.25">
      <c r="B16" s="26" t="s">
        <v>11</v>
      </c>
      <c r="C16" s="25" t="s">
        <v>56</v>
      </c>
      <c r="D16" s="25" t="s">
        <v>166</v>
      </c>
      <c r="E16" s="49"/>
      <c r="F16" s="25"/>
      <c r="G16" s="25"/>
      <c r="H16" s="36"/>
    </row>
    <row r="17" spans="2:8" x14ac:dyDescent="0.25">
      <c r="B17" s="21" t="s">
        <v>264</v>
      </c>
      <c r="C17" s="22" t="s">
        <v>57</v>
      </c>
      <c r="D17" s="22" t="s">
        <v>60</v>
      </c>
      <c r="E17" s="48">
        <v>15</v>
      </c>
      <c r="F17" s="22" t="s">
        <v>10</v>
      </c>
      <c r="G17" s="22" t="s">
        <v>11</v>
      </c>
      <c r="H17" s="57" t="s">
        <v>345</v>
      </c>
    </row>
    <row r="18" spans="2:8" x14ac:dyDescent="0.25">
      <c r="B18" s="21" t="s">
        <v>266</v>
      </c>
      <c r="C18" s="22" t="s">
        <v>63</v>
      </c>
      <c r="D18" s="22" t="s">
        <v>62</v>
      </c>
      <c r="E18" s="48">
        <v>21</v>
      </c>
      <c r="F18" s="22" t="s">
        <v>10</v>
      </c>
      <c r="G18" s="22" t="s">
        <v>11</v>
      </c>
      <c r="H18" s="57"/>
    </row>
    <row r="19" spans="2:8" x14ac:dyDescent="0.25">
      <c r="B19" s="21" t="s">
        <v>11</v>
      </c>
      <c r="C19" s="22" t="s">
        <v>64</v>
      </c>
      <c r="D19" s="22" t="s">
        <v>115</v>
      </c>
      <c r="E19" s="48">
        <v>6</v>
      </c>
      <c r="F19" s="22" t="s">
        <v>10</v>
      </c>
      <c r="G19" s="22" t="s">
        <v>11</v>
      </c>
      <c r="H19" s="57"/>
    </row>
    <row r="20" spans="2:8" ht="15" customHeight="1" x14ac:dyDescent="0.25">
      <c r="B20" s="21" t="s">
        <v>11</v>
      </c>
      <c r="C20" s="22" t="s">
        <v>65</v>
      </c>
      <c r="D20" s="22" t="s">
        <v>167</v>
      </c>
      <c r="E20" s="48">
        <v>30</v>
      </c>
      <c r="F20" s="22" t="s">
        <v>10</v>
      </c>
      <c r="G20" s="22" t="s">
        <v>11</v>
      </c>
      <c r="H20" s="57"/>
    </row>
    <row r="21" spans="2:8" x14ac:dyDescent="0.25">
      <c r="B21" s="26"/>
      <c r="C21" s="25" t="s">
        <v>70</v>
      </c>
      <c r="D21" s="25" t="s">
        <v>73</v>
      </c>
      <c r="E21" s="49"/>
      <c r="F21" s="25"/>
      <c r="G21" s="25"/>
      <c r="H21" s="36"/>
    </row>
    <row r="22" spans="2:8" x14ac:dyDescent="0.25">
      <c r="B22" s="21" t="s">
        <v>11</v>
      </c>
      <c r="C22" s="22" t="s">
        <v>71</v>
      </c>
      <c r="D22" s="22" t="s">
        <v>83</v>
      </c>
      <c r="E22" s="48">
        <v>1</v>
      </c>
      <c r="F22" s="22" t="s">
        <v>10</v>
      </c>
      <c r="G22" s="22" t="s">
        <v>11</v>
      </c>
      <c r="H22" s="57" t="s">
        <v>345</v>
      </c>
    </row>
    <row r="23" spans="2:8" x14ac:dyDescent="0.25">
      <c r="B23" s="21" t="s">
        <v>11</v>
      </c>
      <c r="C23" s="22" t="s">
        <v>74</v>
      </c>
      <c r="D23" s="22" t="s">
        <v>114</v>
      </c>
      <c r="E23" s="48">
        <v>1</v>
      </c>
      <c r="F23" s="22" t="s">
        <v>10</v>
      </c>
      <c r="G23" s="22" t="s">
        <v>11</v>
      </c>
      <c r="H23" s="57"/>
    </row>
    <row r="24" spans="2:8" x14ac:dyDescent="0.25">
      <c r="B24" s="21" t="s">
        <v>270</v>
      </c>
      <c r="C24" s="22" t="s">
        <v>76</v>
      </c>
      <c r="D24" s="22" t="s">
        <v>86</v>
      </c>
      <c r="E24" s="48">
        <v>1</v>
      </c>
      <c r="F24" s="22" t="s">
        <v>10</v>
      </c>
      <c r="G24" s="22" t="s">
        <v>269</v>
      </c>
      <c r="H24" s="57"/>
    </row>
    <row r="25" spans="2:8" x14ac:dyDescent="0.25">
      <c r="B25" s="21" t="s">
        <v>271</v>
      </c>
      <c r="C25" s="22" t="s">
        <v>77</v>
      </c>
      <c r="D25" s="22" t="s">
        <v>96</v>
      </c>
      <c r="E25" s="48">
        <v>2</v>
      </c>
      <c r="F25" s="22" t="s">
        <v>10</v>
      </c>
      <c r="G25" s="22" t="s">
        <v>105</v>
      </c>
      <c r="H25" s="57"/>
    </row>
    <row r="26" spans="2:8" x14ac:dyDescent="0.25">
      <c r="B26" s="21" t="s">
        <v>272</v>
      </c>
      <c r="C26" s="22" t="s">
        <v>88</v>
      </c>
      <c r="D26" s="22" t="s">
        <v>99</v>
      </c>
      <c r="E26" s="48">
        <v>12</v>
      </c>
      <c r="F26" s="22" t="s">
        <v>10</v>
      </c>
      <c r="G26" s="22" t="s">
        <v>106</v>
      </c>
      <c r="H26" s="57"/>
    </row>
    <row r="27" spans="2:8" x14ac:dyDescent="0.25">
      <c r="B27" s="21" t="s">
        <v>11</v>
      </c>
      <c r="C27" s="22" t="s">
        <v>89</v>
      </c>
      <c r="D27" s="22" t="s">
        <v>104</v>
      </c>
      <c r="E27" s="48">
        <v>2</v>
      </c>
      <c r="F27" s="22" t="s">
        <v>10</v>
      </c>
      <c r="G27" s="22" t="s">
        <v>105</v>
      </c>
      <c r="H27" s="57"/>
    </row>
    <row r="28" spans="2:8" x14ac:dyDescent="0.25">
      <c r="B28" s="21" t="s">
        <v>11</v>
      </c>
      <c r="C28" s="22" t="s">
        <v>90</v>
      </c>
      <c r="D28" s="22" t="s">
        <v>175</v>
      </c>
      <c r="E28" s="48">
        <v>4</v>
      </c>
      <c r="F28" s="22" t="s">
        <v>10</v>
      </c>
      <c r="G28" s="22" t="s">
        <v>176</v>
      </c>
      <c r="H28" s="57"/>
    </row>
    <row r="29" spans="2:8" x14ac:dyDescent="0.25">
      <c r="B29" s="26" t="s">
        <v>11</v>
      </c>
      <c r="C29" s="25" t="s">
        <v>107</v>
      </c>
      <c r="D29" s="25" t="s">
        <v>118</v>
      </c>
      <c r="E29" s="49"/>
      <c r="F29" s="25"/>
      <c r="G29" s="25"/>
      <c r="H29" s="36"/>
    </row>
    <row r="30" spans="2:8" x14ac:dyDescent="0.25">
      <c r="B30" s="21" t="s">
        <v>273</v>
      </c>
      <c r="C30" s="22" t="s">
        <v>117</v>
      </c>
      <c r="D30" s="22" t="s">
        <v>120</v>
      </c>
      <c r="E30" s="48">
        <v>135</v>
      </c>
      <c r="F30" s="22" t="s">
        <v>14</v>
      </c>
      <c r="G30" s="22" t="s">
        <v>122</v>
      </c>
      <c r="H30" s="57" t="s">
        <v>345</v>
      </c>
    </row>
    <row r="31" spans="2:8" x14ac:dyDescent="0.25">
      <c r="B31" s="21" t="s">
        <v>274</v>
      </c>
      <c r="C31" s="22" t="s">
        <v>121</v>
      </c>
      <c r="D31" s="22" t="s">
        <v>119</v>
      </c>
      <c r="E31" s="48">
        <v>21.4</v>
      </c>
      <c r="F31" s="22" t="s">
        <v>14</v>
      </c>
      <c r="G31" s="22" t="s">
        <v>123</v>
      </c>
      <c r="H31" s="57"/>
    </row>
    <row r="32" spans="2:8" x14ac:dyDescent="0.25">
      <c r="B32" s="26" t="s">
        <v>11</v>
      </c>
      <c r="C32" s="25" t="s">
        <v>124</v>
      </c>
      <c r="D32" s="25" t="s">
        <v>116</v>
      </c>
      <c r="E32" s="49"/>
      <c r="F32" s="25"/>
      <c r="G32" s="25"/>
      <c r="H32" s="36"/>
    </row>
    <row r="33" spans="2:8" x14ac:dyDescent="0.25">
      <c r="B33" s="21" t="s">
        <v>275</v>
      </c>
      <c r="C33" s="22" t="s">
        <v>125</v>
      </c>
      <c r="D33" s="22" t="s">
        <v>120</v>
      </c>
      <c r="E33" s="48">
        <v>12.4</v>
      </c>
      <c r="F33" s="22" t="s">
        <v>14</v>
      </c>
      <c r="G33" s="22" t="s">
        <v>126</v>
      </c>
      <c r="H33" s="52" t="s">
        <v>345</v>
      </c>
    </row>
    <row r="34" spans="2:8" x14ac:dyDescent="0.25">
      <c r="B34" s="26" t="s">
        <v>11</v>
      </c>
      <c r="C34" s="25" t="s">
        <v>127</v>
      </c>
      <c r="D34" s="25" t="s">
        <v>129</v>
      </c>
      <c r="E34" s="49"/>
      <c r="F34" s="25"/>
      <c r="G34" s="25"/>
      <c r="H34" s="36"/>
    </row>
    <row r="35" spans="2:8" x14ac:dyDescent="0.25">
      <c r="B35" s="21" t="s">
        <v>276</v>
      </c>
      <c r="C35" s="22" t="s">
        <v>128</v>
      </c>
      <c r="D35" s="22" t="s">
        <v>130</v>
      </c>
      <c r="E35" s="48">
        <v>1</v>
      </c>
      <c r="F35" s="22" t="s">
        <v>10</v>
      </c>
      <c r="G35" s="22" t="s">
        <v>11</v>
      </c>
      <c r="H35" s="57" t="s">
        <v>345</v>
      </c>
    </row>
    <row r="36" spans="2:8" x14ac:dyDescent="0.25">
      <c r="B36" s="21" t="s">
        <v>277</v>
      </c>
      <c r="C36" s="22" t="s">
        <v>135</v>
      </c>
      <c r="D36" s="22" t="s">
        <v>131</v>
      </c>
      <c r="E36" s="48">
        <v>3</v>
      </c>
      <c r="F36" s="22" t="s">
        <v>10</v>
      </c>
      <c r="G36" s="22" t="s">
        <v>11</v>
      </c>
      <c r="H36" s="57"/>
    </row>
    <row r="37" spans="2:8" x14ac:dyDescent="0.25">
      <c r="B37" s="21" t="s">
        <v>278</v>
      </c>
      <c r="C37" s="22" t="s">
        <v>136</v>
      </c>
      <c r="D37" s="22" t="s">
        <v>132</v>
      </c>
      <c r="E37" s="48">
        <v>1</v>
      </c>
      <c r="F37" s="22" t="s">
        <v>10</v>
      </c>
      <c r="G37" s="22" t="s">
        <v>11</v>
      </c>
      <c r="H37" s="57"/>
    </row>
    <row r="38" spans="2:8" x14ac:dyDescent="0.25">
      <c r="B38" s="21" t="s">
        <v>11</v>
      </c>
      <c r="C38" s="22" t="s">
        <v>137</v>
      </c>
      <c r="D38" s="22" t="s">
        <v>133</v>
      </c>
      <c r="E38" s="48">
        <v>10</v>
      </c>
      <c r="F38" s="22" t="s">
        <v>10</v>
      </c>
      <c r="G38" s="22" t="s">
        <v>11</v>
      </c>
      <c r="H38" s="57"/>
    </row>
    <row r="39" spans="2:8" x14ac:dyDescent="0.25">
      <c r="B39" s="21" t="s">
        <v>279</v>
      </c>
      <c r="C39" s="22" t="s">
        <v>138</v>
      </c>
      <c r="D39" s="22" t="s">
        <v>134</v>
      </c>
      <c r="E39" s="48">
        <v>13</v>
      </c>
      <c r="F39" s="22" t="s">
        <v>10</v>
      </c>
      <c r="G39" s="22" t="s">
        <v>11</v>
      </c>
      <c r="H39" s="57"/>
    </row>
    <row r="40" spans="2:8" x14ac:dyDescent="0.25">
      <c r="B40" s="21" t="s">
        <v>280</v>
      </c>
      <c r="C40" s="22" t="s">
        <v>141</v>
      </c>
      <c r="D40" s="22" t="s">
        <v>139</v>
      </c>
      <c r="E40" s="48">
        <v>9</v>
      </c>
      <c r="F40" s="22" t="s">
        <v>10</v>
      </c>
      <c r="G40" s="22" t="s">
        <v>11</v>
      </c>
      <c r="H40" s="57"/>
    </row>
    <row r="41" spans="2:8" x14ac:dyDescent="0.25">
      <c r="B41" s="21" t="s">
        <v>281</v>
      </c>
      <c r="C41" s="22" t="s">
        <v>142</v>
      </c>
      <c r="D41" s="22" t="s">
        <v>140</v>
      </c>
      <c r="E41" s="48">
        <v>10</v>
      </c>
      <c r="F41" s="22" t="s">
        <v>10</v>
      </c>
      <c r="G41" s="22" t="s">
        <v>11</v>
      </c>
      <c r="H41" s="57"/>
    </row>
    <row r="42" spans="2:8" x14ac:dyDescent="0.25">
      <c r="B42" s="21" t="s">
        <v>282</v>
      </c>
      <c r="C42" s="22" t="s">
        <v>144</v>
      </c>
      <c r="D42" s="22" t="s">
        <v>143</v>
      </c>
      <c r="E42" s="48">
        <v>2</v>
      </c>
      <c r="F42" s="22" t="s">
        <v>10</v>
      </c>
      <c r="G42" s="22" t="s">
        <v>11</v>
      </c>
      <c r="H42" s="57"/>
    </row>
    <row r="43" spans="2:8" x14ac:dyDescent="0.25">
      <c r="B43" s="26" t="s">
        <v>11</v>
      </c>
      <c r="C43" s="25" t="s">
        <v>153</v>
      </c>
      <c r="D43" s="25" t="s">
        <v>145</v>
      </c>
      <c r="E43" s="49"/>
      <c r="F43" s="25"/>
      <c r="G43" s="25"/>
      <c r="H43" s="36"/>
    </row>
    <row r="44" spans="2:8" x14ac:dyDescent="0.25">
      <c r="B44" s="21" t="s">
        <v>283</v>
      </c>
      <c r="C44" s="22" t="s">
        <v>154</v>
      </c>
      <c r="D44" s="22" t="s">
        <v>146</v>
      </c>
      <c r="E44" s="48">
        <v>92.9</v>
      </c>
      <c r="F44" s="22" t="s">
        <v>14</v>
      </c>
      <c r="G44" s="22" t="s">
        <v>169</v>
      </c>
      <c r="H44" s="57" t="s">
        <v>345</v>
      </c>
    </row>
    <row r="45" spans="2:8" x14ac:dyDescent="0.25">
      <c r="B45" s="21" t="s">
        <v>283</v>
      </c>
      <c r="C45" s="22" t="s">
        <v>155</v>
      </c>
      <c r="D45" s="22" t="s">
        <v>147</v>
      </c>
      <c r="E45" s="48">
        <v>240.8</v>
      </c>
      <c r="F45" s="22" t="s">
        <v>14</v>
      </c>
      <c r="G45" s="22" t="s">
        <v>170</v>
      </c>
      <c r="H45" s="57"/>
    </row>
    <row r="46" spans="2:8" x14ac:dyDescent="0.25">
      <c r="B46" s="21" t="s">
        <v>283</v>
      </c>
      <c r="C46" s="22" t="s">
        <v>156</v>
      </c>
      <c r="D46" s="22" t="s">
        <v>148</v>
      </c>
      <c r="E46" s="48">
        <v>153.80000000000001</v>
      </c>
      <c r="F46" s="22" t="s">
        <v>14</v>
      </c>
      <c r="G46" s="22" t="s">
        <v>171</v>
      </c>
      <c r="H46" s="57"/>
    </row>
    <row r="47" spans="2:8" x14ac:dyDescent="0.25">
      <c r="B47" s="21" t="s">
        <v>283</v>
      </c>
      <c r="C47" s="22" t="s">
        <v>157</v>
      </c>
      <c r="D47" s="22" t="s">
        <v>149</v>
      </c>
      <c r="E47" s="48">
        <v>15.6</v>
      </c>
      <c r="F47" s="22" t="s">
        <v>14</v>
      </c>
      <c r="G47" s="22" t="s">
        <v>172</v>
      </c>
      <c r="H47" s="57"/>
    </row>
    <row r="48" spans="2:8" x14ac:dyDescent="0.25">
      <c r="B48" s="21" t="s">
        <v>283</v>
      </c>
      <c r="C48" s="22" t="s">
        <v>158</v>
      </c>
      <c r="D48" s="22" t="s">
        <v>150</v>
      </c>
      <c r="E48" s="48">
        <v>72</v>
      </c>
      <c r="F48" s="22" t="s">
        <v>14</v>
      </c>
      <c r="G48" s="22" t="s">
        <v>173</v>
      </c>
      <c r="H48" s="57"/>
    </row>
    <row r="49" spans="2:8" x14ac:dyDescent="0.25">
      <c r="B49" s="21" t="s">
        <v>283</v>
      </c>
      <c r="C49" s="22" t="s">
        <v>159</v>
      </c>
      <c r="D49" s="22" t="s">
        <v>151</v>
      </c>
      <c r="E49" s="22">
        <v>15.6</v>
      </c>
      <c r="F49" s="22" t="s">
        <v>14</v>
      </c>
      <c r="G49" s="22" t="s">
        <v>172</v>
      </c>
      <c r="H49" s="57"/>
    </row>
    <row r="50" spans="2:8" x14ac:dyDescent="0.25">
      <c r="B50" s="21" t="s">
        <v>11</v>
      </c>
      <c r="C50" s="22"/>
      <c r="D50" s="28" t="s">
        <v>152</v>
      </c>
      <c r="E50" s="27">
        <f xml:space="preserve"> SUM(E44:E49)</f>
        <v>590.70000000000016</v>
      </c>
      <c r="F50" s="22" t="s">
        <v>14</v>
      </c>
      <c r="G50" s="22" t="s">
        <v>11</v>
      </c>
      <c r="H50" s="57"/>
    </row>
    <row r="51" spans="2:8" x14ac:dyDescent="0.25">
      <c r="B51" s="21" t="s">
        <v>11</v>
      </c>
      <c r="C51" s="22" t="s">
        <v>163</v>
      </c>
      <c r="D51" s="22" t="s">
        <v>160</v>
      </c>
      <c r="E51" s="22">
        <v>15.8</v>
      </c>
      <c r="F51" s="22" t="s">
        <v>14</v>
      </c>
      <c r="G51" s="22" t="s">
        <v>168</v>
      </c>
      <c r="H51" s="57"/>
    </row>
    <row r="52" spans="2:8" x14ac:dyDescent="0.25">
      <c r="B52" s="21" t="s">
        <v>11</v>
      </c>
      <c r="C52" s="22" t="s">
        <v>164</v>
      </c>
      <c r="D52" s="22" t="s">
        <v>161</v>
      </c>
      <c r="E52" s="22">
        <v>15.8</v>
      </c>
      <c r="F52" s="22" t="s">
        <v>14</v>
      </c>
      <c r="G52" s="22" t="s">
        <v>168</v>
      </c>
      <c r="H52" s="57"/>
    </row>
    <row r="53" spans="2:8" x14ac:dyDescent="0.25">
      <c r="B53" s="21" t="s">
        <v>11</v>
      </c>
      <c r="C53" s="22" t="s">
        <v>165</v>
      </c>
      <c r="D53" s="22" t="s">
        <v>162</v>
      </c>
      <c r="E53" s="22">
        <v>15.8</v>
      </c>
      <c r="F53" s="22" t="s">
        <v>14</v>
      </c>
      <c r="G53" s="22" t="s">
        <v>168</v>
      </c>
      <c r="H53" s="57"/>
    </row>
    <row r="54" spans="2:8" ht="15.75" thickBot="1" x14ac:dyDescent="0.3">
      <c r="B54" s="29" t="s">
        <v>11</v>
      </c>
      <c r="C54" s="30"/>
      <c r="D54" s="31" t="s">
        <v>152</v>
      </c>
      <c r="E54" s="32">
        <f>SUM(E51:E53)</f>
        <v>47.400000000000006</v>
      </c>
      <c r="F54" s="30" t="s">
        <v>14</v>
      </c>
      <c r="G54" s="30" t="s">
        <v>11</v>
      </c>
      <c r="H54" s="72"/>
    </row>
  </sheetData>
  <mergeCells count="8">
    <mergeCell ref="H44:H54"/>
    <mergeCell ref="H8:H11"/>
    <mergeCell ref="B2:H2"/>
    <mergeCell ref="H13:H15"/>
    <mergeCell ref="H22:H28"/>
    <mergeCell ref="H30:H31"/>
    <mergeCell ref="H35:H42"/>
    <mergeCell ref="H17:H2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GERAL</vt:lpstr>
      <vt:lpstr>PRAÇA</vt:lpstr>
      <vt:lpstr>SUBESTAÇÃO</vt:lpstr>
      <vt:lpstr>PALCO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EST-3</dc:creator>
  <cp:lastModifiedBy>Jackson Kreusch</cp:lastModifiedBy>
  <cp:lastPrinted>2022-01-26T17:55:07Z</cp:lastPrinted>
  <dcterms:created xsi:type="dcterms:W3CDTF">2022-01-26T11:13:46Z</dcterms:created>
  <dcterms:modified xsi:type="dcterms:W3CDTF">2022-02-11T11:46:43Z</dcterms:modified>
</cp:coreProperties>
</file>